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iscteiul365-my.sharepoint.com/personal/afgse1_iscte-iul_pt/Documents/__LCD_1ºAno/2ºSemestre/4_Optimização para Ciência de Dados/"/>
    </mc:Choice>
  </mc:AlternateContent>
  <xr:revisionPtr revIDLastSave="22" documentId="13_ncr:1_{4DE161A5-DE8F-4E01-8220-E4CD6CE6EC06}" xr6:coauthVersionLast="47" xr6:coauthVersionMax="47" xr10:uidLastSave="{E0843A21-813F-4986-ADD6-573B1664F6C0}"/>
  <bookViews>
    <workbookView xWindow="28680" yWindow="-120" windowWidth="29040" windowHeight="15990" xr2:uid="{00000000-000D-0000-FFFF-FFFF00000000}"/>
  </bookViews>
  <sheets>
    <sheet name="Ex 6.8" sheetId="67" r:id="rId1"/>
    <sheet name="Ex 6.8_alternativa" sheetId="52" r:id="rId2"/>
    <sheet name="Ex 6.10" sheetId="34" r:id="rId3"/>
    <sheet name="Ex 6.10 d)" sheetId="37" r:id="rId4"/>
    <sheet name="Ex 6.10_alternativa" sheetId="69" r:id="rId5"/>
    <sheet name="Ex 6.10 d)_alternativa" sheetId="70" r:id="rId6"/>
    <sheet name="Ex 6.14" sheetId="60" r:id="rId7"/>
    <sheet name="Ex 6.15" sheetId="31" r:id="rId8"/>
    <sheet name="Ex 6.17" sheetId="39" r:id="rId9"/>
    <sheet name="Ex 6.17_alternativa" sheetId="43" r:id="rId10"/>
    <sheet name="Ex 6.19" sheetId="25" r:id="rId11"/>
    <sheet name="Ex. 6.19_alternativa" sheetId="15" r:id="rId12"/>
    <sheet name="Ex 6.22" sheetId="48" r:id="rId13"/>
    <sheet name="Ex 6.22_alternativa" sheetId="45" r:id="rId14"/>
    <sheet name="Ex 6.33" sheetId="51" r:id="rId15"/>
  </sheets>
  <definedNames>
    <definedName name="solver_adj" localSheetId="2" hidden="1">'Ex 6.10'!$D$14:$J$14</definedName>
    <definedName name="solver_adj" localSheetId="3" hidden="1">'Ex 6.10 d)'!$D$14:$J$14</definedName>
    <definedName name="solver_adj" localSheetId="5" hidden="1">'Ex 6.10 d)_alternativa'!$D$4:$J$4</definedName>
    <definedName name="solver_adj" localSheetId="4" hidden="1">'Ex 6.10_alternativa'!$D$4:$J$4</definedName>
    <definedName name="solver_adj" localSheetId="6" hidden="1">'Ex 6.14'!$D$15:$W$15</definedName>
    <definedName name="solver_adj" localSheetId="7" hidden="1">'Ex 6.15'!$D$14:$H$14</definedName>
    <definedName name="solver_adj" localSheetId="8" hidden="1">'Ex 6.17'!$D$13:$O$13</definedName>
    <definedName name="solver_adj" localSheetId="9" hidden="1">'Ex 6.17_alternativa'!$G$3:$H$8</definedName>
    <definedName name="solver_adj" localSheetId="10" hidden="1">'Ex 6.19'!$D$14:$J$14</definedName>
    <definedName name="solver_adj" localSheetId="12" hidden="1">'Ex 6.22'!$D$13:$I$13</definedName>
    <definedName name="solver_adj" localSheetId="13" hidden="1">'Ex 6.22_alternativa'!$G$3:$G$8</definedName>
    <definedName name="solver_adj" localSheetId="14" hidden="1">'Ex 6.33'!$D$17:$M$17</definedName>
    <definedName name="solver_adj" localSheetId="0" hidden="1">'Ex 6.8'!$D$25:$W$25</definedName>
    <definedName name="solver_adj" localSheetId="1" hidden="1">'Ex 6.8_alternativa'!$D$16:$G$20</definedName>
    <definedName name="solver_adj" localSheetId="11" hidden="1">'Ex. 6.19_alternativa'!$C$5:$C$11</definedName>
    <definedName name="solver_cvg" localSheetId="2" hidden="1">0.0001</definedName>
    <definedName name="solver_cvg" localSheetId="3" hidden="1">0.0001</definedName>
    <definedName name="solver_cvg" localSheetId="5" hidden="1">0.0001</definedName>
    <definedName name="solver_cvg" localSheetId="4" hidden="1">0.0001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cvg" localSheetId="9" hidden="1">0.0001</definedName>
    <definedName name="solver_cvg" localSheetId="10" hidden="1">0.0001</definedName>
    <definedName name="solver_cvg" localSheetId="12" hidden="1">0.0001</definedName>
    <definedName name="solver_cvg" localSheetId="13" hidden="1">0.0001</definedName>
    <definedName name="solver_cvg" localSheetId="14" hidden="1">0.0001</definedName>
    <definedName name="solver_cvg" localSheetId="0" hidden="1">0.0001</definedName>
    <definedName name="solver_cvg" localSheetId="1" hidden="1">0.0001</definedName>
    <definedName name="solver_cvg" localSheetId="11" hidden="1">0.0001</definedName>
    <definedName name="solver_drv" localSheetId="2" hidden="1">1</definedName>
    <definedName name="solver_drv" localSheetId="3" hidden="1">1</definedName>
    <definedName name="solver_drv" localSheetId="5" hidden="1">1</definedName>
    <definedName name="solver_drv" localSheetId="4" hidden="1">1</definedName>
    <definedName name="solver_drv" localSheetId="6" hidden="1">1</definedName>
    <definedName name="solver_drv" localSheetId="7" hidden="1">1</definedName>
    <definedName name="solver_drv" localSheetId="8" hidden="1">1</definedName>
    <definedName name="solver_drv" localSheetId="9" hidden="1">1</definedName>
    <definedName name="solver_drv" localSheetId="10" hidden="1">1</definedName>
    <definedName name="solver_drv" localSheetId="12" hidden="1">1</definedName>
    <definedName name="solver_drv" localSheetId="13" hidden="1">1</definedName>
    <definedName name="solver_drv" localSheetId="14" hidden="1">1</definedName>
    <definedName name="solver_drv" localSheetId="0" hidden="1">1</definedName>
    <definedName name="solver_drv" localSheetId="1" hidden="1">1</definedName>
    <definedName name="solver_drv" localSheetId="11" hidden="1">1</definedName>
    <definedName name="solver_eng" localSheetId="2" hidden="1">2</definedName>
    <definedName name="solver_eng" localSheetId="3" hidden="1">2</definedName>
    <definedName name="solver_eng" localSheetId="5" hidden="1">2</definedName>
    <definedName name="solver_eng" localSheetId="4" hidden="1">2</definedName>
    <definedName name="solver_eng" localSheetId="6" hidden="1">2</definedName>
    <definedName name="solver_eng" localSheetId="7" hidden="1">2</definedName>
    <definedName name="solver_eng" localSheetId="8" hidden="1">2</definedName>
    <definedName name="solver_eng" localSheetId="9" hidden="1">2</definedName>
    <definedName name="solver_eng" localSheetId="10" hidden="1">2</definedName>
    <definedName name="solver_eng" localSheetId="12" hidden="1">2</definedName>
    <definedName name="solver_eng" localSheetId="13" hidden="1">2</definedName>
    <definedName name="solver_eng" localSheetId="14" hidden="1">2</definedName>
    <definedName name="solver_eng" localSheetId="0" hidden="1">2</definedName>
    <definedName name="solver_eng" localSheetId="1" hidden="1">2</definedName>
    <definedName name="solver_eng" localSheetId="11" hidden="1">2</definedName>
    <definedName name="solver_est" localSheetId="2" hidden="1">1</definedName>
    <definedName name="solver_est" localSheetId="3" hidden="1">1</definedName>
    <definedName name="solver_est" localSheetId="5" hidden="1">1</definedName>
    <definedName name="solver_est" localSheetId="4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est" localSheetId="9" hidden="1">1</definedName>
    <definedName name="solver_est" localSheetId="10" hidden="1">1</definedName>
    <definedName name="solver_est" localSheetId="12" hidden="1">1</definedName>
    <definedName name="solver_est" localSheetId="13" hidden="1">1</definedName>
    <definedName name="solver_est" localSheetId="14" hidden="1">1</definedName>
    <definedName name="solver_est" localSheetId="0" hidden="1">1</definedName>
    <definedName name="solver_est" localSheetId="1" hidden="1">1</definedName>
    <definedName name="solver_est" localSheetId="11" hidden="1">1</definedName>
    <definedName name="solver_itr" localSheetId="2" hidden="1">2147483647</definedName>
    <definedName name="solver_itr" localSheetId="3" hidden="1">2147483647</definedName>
    <definedName name="solver_itr" localSheetId="5" hidden="1">2147483647</definedName>
    <definedName name="solver_itr" localSheetId="4" hidden="1">2147483647</definedName>
    <definedName name="solver_itr" localSheetId="6" hidden="1">2147483647</definedName>
    <definedName name="solver_itr" localSheetId="7" hidden="1">2147483647</definedName>
    <definedName name="solver_itr" localSheetId="8" hidden="1">2147483647</definedName>
    <definedName name="solver_itr" localSheetId="9" hidden="1">2147483647</definedName>
    <definedName name="solver_itr" localSheetId="10" hidden="1">2147483647</definedName>
    <definedName name="solver_itr" localSheetId="12" hidden="1">2147483647</definedName>
    <definedName name="solver_itr" localSheetId="13" hidden="1">2147483647</definedName>
    <definedName name="solver_itr" localSheetId="14" hidden="1">2147483647</definedName>
    <definedName name="solver_itr" localSheetId="0" hidden="1">2147483647</definedName>
    <definedName name="solver_itr" localSheetId="1" hidden="1">2147483647</definedName>
    <definedName name="solver_itr" localSheetId="11" hidden="1">2147483647</definedName>
    <definedName name="solver_lhs0" localSheetId="6" hidden="1">'Ex 6.14'!$X$19:$X$23</definedName>
    <definedName name="solver_lhs0" localSheetId="12" hidden="1">'Ex 6.22'!$J$17:$J$19</definedName>
    <definedName name="solver_lhs0" localSheetId="13" hidden="1">'Ex 6.22_alternativa'!$G$9</definedName>
    <definedName name="solver_lhs0" localSheetId="14" hidden="1">'Ex 6.33'!$N$21:$N$21</definedName>
    <definedName name="solver_lhs0" localSheetId="0" hidden="1">'Ex 6.8'!$X$32:$X$36</definedName>
    <definedName name="solver_lhs1" localSheetId="2" hidden="1">'Ex 6.10'!$D$14:$J$14</definedName>
    <definedName name="solver_lhs1" localSheetId="3" hidden="1">'Ex 6.10 d)'!$D$14:$J$14</definedName>
    <definedName name="solver_lhs1" localSheetId="5" hidden="1">'Ex 6.10 d)_alternativa'!$D$4:$J$4</definedName>
    <definedName name="solver_lhs1" localSheetId="4" hidden="1">'Ex 6.10_alternativa'!$D$4:$J$4</definedName>
    <definedName name="solver_lhs1" localSheetId="6" hidden="1">'Ex 6.14'!$D$15:$W$15</definedName>
    <definedName name="solver_lhs1" localSheetId="7" hidden="1">'Ex 6.15'!$D$14:$H$14</definedName>
    <definedName name="solver_lhs1" localSheetId="8" hidden="1">'Ex 6.17'!$D$13:$I$13</definedName>
    <definedName name="solver_lhs1" localSheetId="9" hidden="1">'Ex 6.17_alternativa'!$G$3:$G$8</definedName>
    <definedName name="solver_lhs1" localSheetId="10" hidden="1">'Ex 6.19'!$D$14:$J$14</definedName>
    <definedName name="solver_lhs1" localSheetId="12" hidden="1">'Ex 6.22'!$D$13:$I$13</definedName>
    <definedName name="solver_lhs1" localSheetId="13" hidden="1">'Ex 6.22_alternativa'!$D$9:$F$9</definedName>
    <definedName name="solver_lhs1" localSheetId="14" hidden="1">'Ex 6.33'!$D$17:$M$17</definedName>
    <definedName name="solver_lhs1" localSheetId="0" hidden="1">'Ex 6.8'!$D$25:$W$25</definedName>
    <definedName name="solver_lhs1" localSheetId="1" hidden="1">'Ex 6.8_alternativa'!$D$16:$G$20</definedName>
    <definedName name="solver_lhs1" localSheetId="11" hidden="1">'Ex. 6.19_alternativa'!$C$5:$C$11</definedName>
    <definedName name="solver_lhs10" localSheetId="2" hidden="1">'Ex 6.10'!$M$19</definedName>
    <definedName name="solver_lhs10" localSheetId="3" hidden="1">'Ex 6.10 d)'!$M$21</definedName>
    <definedName name="solver_lhs10" localSheetId="5" hidden="1">'Ex 6.10 d)_alternativa'!$M$11</definedName>
    <definedName name="solver_lhs10" localSheetId="4" hidden="1">'Ex 6.10_alternativa'!$M$9</definedName>
    <definedName name="solver_lhs10" localSheetId="6" hidden="1">'Ex 6.14'!$Z$20</definedName>
    <definedName name="solver_lhs10" localSheetId="7" hidden="1">'Ex 6.15'!$K$19</definedName>
    <definedName name="solver_lhs10" localSheetId="8" hidden="1">'Ex 6.17'!$R$18</definedName>
    <definedName name="solver_lhs10" localSheetId="9" hidden="1">'Ex 6.17_alternativa'!#REF!</definedName>
    <definedName name="solver_lhs10" localSheetId="10" hidden="1">'Ex 6.19'!$M$19</definedName>
    <definedName name="solver_lhs10" localSheetId="12" hidden="1">'Ex 6.22'!$L$18</definedName>
    <definedName name="solver_lhs10" localSheetId="13" hidden="1">'Ex 6.22_alternativa'!#REF!</definedName>
    <definedName name="solver_lhs10" localSheetId="14" hidden="1">'Ex 6.33'!#REF!</definedName>
    <definedName name="solver_lhs10" localSheetId="0" hidden="1">'Ex 6.8'!$Z$33</definedName>
    <definedName name="solver_lhs10" localSheetId="1" hidden="1">'Ex 6.8_alternativa'!#REF!</definedName>
    <definedName name="solver_lhs2" localSheetId="2" hidden="1">'Ex 6.10'!$K$18:$K$24</definedName>
    <definedName name="solver_lhs2" localSheetId="3" hidden="1">'Ex 6.10 d)'!$K$18</definedName>
    <definedName name="solver_lhs2" localSheetId="5" hidden="1">'Ex 6.10 d)_alternativa'!$K$10:$K$16</definedName>
    <definedName name="solver_lhs2" localSheetId="4" hidden="1">'Ex 6.10_alternativa'!$K$8:$K$14</definedName>
    <definedName name="solver_lhs2" localSheetId="6" hidden="1">'Ex 6.14'!$X$19:$X$23</definedName>
    <definedName name="solver_lhs2" localSheetId="7" hidden="1">'Ex 6.15'!$I$18:$I$24</definedName>
    <definedName name="solver_lhs2" localSheetId="8" hidden="1">'Ex 6.17'!$J$13:$O$13</definedName>
    <definedName name="solver_lhs2" localSheetId="9" hidden="1">'Ex 6.17_alternativa'!$G$9</definedName>
    <definedName name="solver_lhs2" localSheetId="10" hidden="1">'Ex 6.19'!$K$18:$K$19</definedName>
    <definedName name="solver_lhs2" localSheetId="12" hidden="1">'Ex 6.22'!$J$17:$J$19</definedName>
    <definedName name="solver_lhs2" localSheetId="13" hidden="1">'Ex 6.22_alternativa'!$G$3:$G$8</definedName>
    <definedName name="solver_lhs2" localSheetId="14" hidden="1">'Ex 6.33'!$N$21</definedName>
    <definedName name="solver_lhs2" localSheetId="0" hidden="1">'Ex 6.8'!$X$32:$X$35</definedName>
    <definedName name="solver_lhs2" localSheetId="1" hidden="1">'Ex 6.8_alternativa'!$D$21:$G$21</definedName>
    <definedName name="solver_lhs2" localSheetId="11" hidden="1">'Ex. 6.19_alternativa'!$D$12:$E$12</definedName>
    <definedName name="solver_lhs3" localSheetId="2" hidden="1">'Ex 6.10'!#REF!</definedName>
    <definedName name="solver_lhs3" localSheetId="3" hidden="1">'Ex 6.10 d)'!$K$20:$K$26</definedName>
    <definedName name="solver_lhs3" localSheetId="5" hidden="1">'Ex 6.10 d)_alternativa'!$K$8</definedName>
    <definedName name="solver_lhs3" localSheetId="4" hidden="1">'Ex 6.10_alternativa'!#REF!</definedName>
    <definedName name="solver_lhs3" localSheetId="6" hidden="1">'Ex 6.14'!$X$19:$X$23</definedName>
    <definedName name="solver_lhs3" localSheetId="7" hidden="1">'Ex 6.15'!#REF!</definedName>
    <definedName name="solver_lhs3" localSheetId="8" hidden="1">'Ex 6.17'!$P$17:$P$22</definedName>
    <definedName name="solver_lhs3" localSheetId="9" hidden="1">'Ex 6.17_alternativa'!$H$3:$H$8</definedName>
    <definedName name="solver_lhs3" localSheetId="10" hidden="1">'Ex 6.19'!#REF!</definedName>
    <definedName name="solver_lhs3" localSheetId="12" hidden="1">'Ex 6.22'!#REF!</definedName>
    <definedName name="solver_lhs3" localSheetId="13" hidden="1">'Ex 6.22_alternativa'!#REF!</definedName>
    <definedName name="solver_lhs3" localSheetId="14" hidden="1">'Ex 6.33'!$N$22</definedName>
    <definedName name="solver_lhs3" localSheetId="0" hidden="1">'Ex 6.8'!$X$36:$X$40</definedName>
    <definedName name="solver_lhs3" localSheetId="1" hidden="1">'Ex 6.8_alternativa'!$H$16:$H$20</definedName>
    <definedName name="solver_lhs4" localSheetId="2" hidden="1">'Ex 6.10'!#REF!</definedName>
    <definedName name="solver_lhs4" localSheetId="3" hidden="1">'Ex 6.10 d)'!#REF!</definedName>
    <definedName name="solver_lhs4" localSheetId="5" hidden="1">'Ex 6.10 d)_alternativa'!#REF!</definedName>
    <definedName name="solver_lhs4" localSheetId="4" hidden="1">'Ex 6.10_alternativa'!#REF!</definedName>
    <definedName name="solver_lhs4" localSheetId="6" hidden="1">'Ex 6.14'!#REF!</definedName>
    <definedName name="solver_lhs4" localSheetId="7" hidden="1">'Ex 6.15'!#REF!</definedName>
    <definedName name="solver_lhs4" localSheetId="8" hidden="1">'Ex 6.17'!$P$23</definedName>
    <definedName name="solver_lhs4" localSheetId="9" hidden="1">'Ex 6.17_alternativa'!$I$3:$I$8</definedName>
    <definedName name="solver_lhs4" localSheetId="10" hidden="1">'Ex 6.19'!#REF!</definedName>
    <definedName name="solver_lhs4" localSheetId="12" hidden="1">'Ex 6.22'!#REF!</definedName>
    <definedName name="solver_lhs4" localSheetId="13" hidden="1">'Ex 6.22_alternativa'!#REF!</definedName>
    <definedName name="solver_lhs4" localSheetId="14" hidden="1">'Ex 6.33'!#REF!</definedName>
    <definedName name="solver_lhs4" localSheetId="0" hidden="1">'Ex 6.8'!#REF!</definedName>
    <definedName name="solver_lhs4" localSheetId="1" hidden="1">'Ex 6.8_alternativa'!#REF!</definedName>
    <definedName name="solver_lhs5" localSheetId="2" hidden="1">'Ex 6.10'!#REF!</definedName>
    <definedName name="solver_lhs5" localSheetId="3" hidden="1">'Ex 6.10 d)'!#REF!</definedName>
    <definedName name="solver_lhs5" localSheetId="5" hidden="1">'Ex 6.10 d)_alternativa'!#REF!</definedName>
    <definedName name="solver_lhs5" localSheetId="4" hidden="1">'Ex 6.10_alternativa'!#REF!</definedName>
    <definedName name="solver_lhs5" localSheetId="6" hidden="1">'Ex 6.14'!#REF!</definedName>
    <definedName name="solver_lhs5" localSheetId="7" hidden="1">'Ex 6.15'!#REF!</definedName>
    <definedName name="solver_lhs5" localSheetId="8" hidden="1">'Ex 6.17'!#REF!</definedName>
    <definedName name="solver_lhs5" localSheetId="9" hidden="1">'Ex 6.17_alternativa'!#REF!</definedName>
    <definedName name="solver_lhs5" localSheetId="10" hidden="1">'Ex 6.19'!#REF!</definedName>
    <definedName name="solver_lhs5" localSheetId="12" hidden="1">'Ex 6.22'!#REF!</definedName>
    <definedName name="solver_lhs5" localSheetId="13" hidden="1">'Ex 6.22_alternativa'!#REF!</definedName>
    <definedName name="solver_lhs5" localSheetId="14" hidden="1">'Ex 6.33'!#REF!</definedName>
    <definedName name="solver_lhs5" localSheetId="0" hidden="1">'Ex 6.8'!#REF!</definedName>
    <definedName name="solver_lhs5" localSheetId="1" hidden="1">'Ex 6.8_alternativa'!#REF!</definedName>
    <definedName name="solver_lhs6" localSheetId="2" hidden="1">'Ex 6.10'!#REF!</definedName>
    <definedName name="solver_lhs6" localSheetId="3" hidden="1">'Ex 6.10 d)'!#REF!</definedName>
    <definedName name="solver_lhs6" localSheetId="5" hidden="1">'Ex 6.10 d)_alternativa'!#REF!</definedName>
    <definedName name="solver_lhs6" localSheetId="4" hidden="1">'Ex 6.10_alternativa'!#REF!</definedName>
    <definedName name="solver_lhs6" localSheetId="6" hidden="1">'Ex 6.14'!#REF!</definedName>
    <definedName name="solver_lhs6" localSheetId="7" hidden="1">'Ex 6.15'!#REF!</definedName>
    <definedName name="solver_lhs6" localSheetId="8" hidden="1">'Ex 6.17'!#REF!</definedName>
    <definedName name="solver_lhs6" localSheetId="9" hidden="1">'Ex 6.17_alternativa'!#REF!</definedName>
    <definedName name="solver_lhs6" localSheetId="10" hidden="1">'Ex 6.19'!#REF!</definedName>
    <definedName name="solver_lhs6" localSheetId="12" hidden="1">'Ex 6.22'!#REF!</definedName>
    <definedName name="solver_lhs6" localSheetId="13" hidden="1">'Ex 6.22_alternativa'!#REF!</definedName>
    <definedName name="solver_lhs6" localSheetId="14" hidden="1">'Ex 6.33'!#REF!</definedName>
    <definedName name="solver_lhs6" localSheetId="0" hidden="1">'Ex 6.8'!#REF!</definedName>
    <definedName name="solver_lhs6" localSheetId="1" hidden="1">'Ex 6.8_alternativa'!#REF!</definedName>
    <definedName name="solver_lhs7" localSheetId="2" hidden="1">'Ex 6.10'!#REF!</definedName>
    <definedName name="solver_lhs7" localSheetId="3" hidden="1">'Ex 6.10 d)'!#REF!</definedName>
    <definedName name="solver_lhs7" localSheetId="5" hidden="1">'Ex 6.10 d)_alternativa'!#REF!</definedName>
    <definedName name="solver_lhs7" localSheetId="4" hidden="1">'Ex 6.10_alternativa'!#REF!</definedName>
    <definedName name="solver_lhs7" localSheetId="6" hidden="1">'Ex 6.14'!#REF!</definedName>
    <definedName name="solver_lhs7" localSheetId="7" hidden="1">'Ex 6.15'!#REF!</definedName>
    <definedName name="solver_lhs7" localSheetId="8" hidden="1">'Ex 6.17'!#REF!</definedName>
    <definedName name="solver_lhs7" localSheetId="9" hidden="1">'Ex 6.17_alternativa'!#REF!</definedName>
    <definedName name="solver_lhs7" localSheetId="10" hidden="1">'Ex 6.19'!#REF!</definedName>
    <definedName name="solver_lhs7" localSheetId="12" hidden="1">'Ex 6.22'!#REF!</definedName>
    <definedName name="solver_lhs7" localSheetId="13" hidden="1">'Ex 6.22_alternativa'!#REF!</definedName>
    <definedName name="solver_lhs7" localSheetId="14" hidden="1">'Ex 6.33'!#REF!</definedName>
    <definedName name="solver_lhs7" localSheetId="0" hidden="1">'Ex 6.8'!#REF!</definedName>
    <definedName name="solver_lhs7" localSheetId="1" hidden="1">'Ex 6.8_alternativa'!#REF!</definedName>
    <definedName name="solver_lhs8" localSheetId="2" hidden="1">'Ex 6.10'!#REF!</definedName>
    <definedName name="solver_lhs8" localSheetId="3" hidden="1">'Ex 6.10 d)'!#REF!</definedName>
    <definedName name="solver_lhs8" localSheetId="5" hidden="1">'Ex 6.10 d)_alternativa'!#REF!</definedName>
    <definedName name="solver_lhs8" localSheetId="4" hidden="1">'Ex 6.10_alternativa'!#REF!</definedName>
    <definedName name="solver_lhs8" localSheetId="6" hidden="1">'Ex 6.14'!#REF!</definedName>
    <definedName name="solver_lhs8" localSheetId="7" hidden="1">'Ex 6.15'!#REF!</definedName>
    <definedName name="solver_lhs8" localSheetId="8" hidden="1">'Ex 6.17'!#REF!</definedName>
    <definedName name="solver_lhs8" localSheetId="9" hidden="1">'Ex 6.17_alternativa'!#REF!</definedName>
    <definedName name="solver_lhs8" localSheetId="10" hidden="1">'Ex 6.19'!#REF!</definedName>
    <definedName name="solver_lhs8" localSheetId="12" hidden="1">'Ex 6.22'!#REF!</definedName>
    <definedName name="solver_lhs8" localSheetId="13" hidden="1">'Ex 6.22_alternativa'!#REF!</definedName>
    <definedName name="solver_lhs8" localSheetId="14" hidden="1">'Ex 6.33'!#REF!</definedName>
    <definedName name="solver_lhs8" localSheetId="0" hidden="1">'Ex 6.8'!#REF!</definedName>
    <definedName name="solver_lhs8" localSheetId="1" hidden="1">'Ex 6.8_alternativa'!#REF!</definedName>
    <definedName name="solver_lhs9" localSheetId="2" hidden="1">'Ex 6.10'!#REF!</definedName>
    <definedName name="solver_lhs9" localSheetId="3" hidden="1">'Ex 6.10 d)'!#REF!</definedName>
    <definedName name="solver_lhs9" localSheetId="5" hidden="1">'Ex 6.10 d)_alternativa'!#REF!</definedName>
    <definedName name="solver_lhs9" localSheetId="4" hidden="1">'Ex 6.10_alternativa'!#REF!</definedName>
    <definedName name="solver_lhs9" localSheetId="6" hidden="1">'Ex 6.14'!#REF!</definedName>
    <definedName name="solver_lhs9" localSheetId="7" hidden="1">'Ex 6.15'!#REF!</definedName>
    <definedName name="solver_lhs9" localSheetId="8" hidden="1">'Ex 6.17'!#REF!</definedName>
    <definedName name="solver_lhs9" localSheetId="9" hidden="1">'Ex 6.17_alternativa'!#REF!</definedName>
    <definedName name="solver_lhs9" localSheetId="10" hidden="1">'Ex 6.19'!#REF!</definedName>
    <definedName name="solver_lhs9" localSheetId="12" hidden="1">'Ex 6.22'!#REF!</definedName>
    <definedName name="solver_lhs9" localSheetId="13" hidden="1">'Ex 6.22_alternativa'!#REF!</definedName>
    <definedName name="solver_lhs9" localSheetId="14" hidden="1">'Ex 6.33'!#REF!</definedName>
    <definedName name="solver_lhs9" localSheetId="0" hidden="1">'Ex 6.8'!#REF!</definedName>
    <definedName name="solver_lhs9" localSheetId="1" hidden="1">'Ex 6.8_alternativa'!#REF!</definedName>
    <definedName name="solver_mip" localSheetId="2" hidden="1">2147483647</definedName>
    <definedName name="solver_mip" localSheetId="3" hidden="1">2147483647</definedName>
    <definedName name="solver_mip" localSheetId="5" hidden="1">2147483647</definedName>
    <definedName name="solver_mip" localSheetId="4" hidden="1">2147483647</definedName>
    <definedName name="solver_mip" localSheetId="6" hidden="1">2147483647</definedName>
    <definedName name="solver_mip" localSheetId="7" hidden="1">2147483647</definedName>
    <definedName name="solver_mip" localSheetId="8" hidden="1">2147483647</definedName>
    <definedName name="solver_mip" localSheetId="9" hidden="1">2147483647</definedName>
    <definedName name="solver_mip" localSheetId="10" hidden="1">2147483647</definedName>
    <definedName name="solver_mip" localSheetId="12" hidden="1">2147483647</definedName>
    <definedName name="solver_mip" localSheetId="13" hidden="1">2147483647</definedName>
    <definedName name="solver_mip" localSheetId="14" hidden="1">2147483647</definedName>
    <definedName name="solver_mip" localSheetId="0" hidden="1">2147483647</definedName>
    <definedName name="solver_mip" localSheetId="1" hidden="1">2147483647</definedName>
    <definedName name="solver_mip" localSheetId="11" hidden="1">2147483647</definedName>
    <definedName name="solver_mni" localSheetId="2" hidden="1">30</definedName>
    <definedName name="solver_mni" localSheetId="3" hidden="1">30</definedName>
    <definedName name="solver_mni" localSheetId="5" hidden="1">30</definedName>
    <definedName name="solver_mni" localSheetId="4" hidden="1">30</definedName>
    <definedName name="solver_mni" localSheetId="6" hidden="1">30</definedName>
    <definedName name="solver_mni" localSheetId="7" hidden="1">30</definedName>
    <definedName name="solver_mni" localSheetId="8" hidden="1">30</definedName>
    <definedName name="solver_mni" localSheetId="9" hidden="1">30</definedName>
    <definedName name="solver_mni" localSheetId="10" hidden="1">30</definedName>
    <definedName name="solver_mni" localSheetId="12" hidden="1">30</definedName>
    <definedName name="solver_mni" localSheetId="13" hidden="1">30</definedName>
    <definedName name="solver_mni" localSheetId="14" hidden="1">30</definedName>
    <definedName name="solver_mni" localSheetId="0" hidden="1">30</definedName>
    <definedName name="solver_mni" localSheetId="1" hidden="1">30</definedName>
    <definedName name="solver_mni" localSheetId="11" hidden="1">30</definedName>
    <definedName name="solver_mrt" localSheetId="2" hidden="1">0.075</definedName>
    <definedName name="solver_mrt" localSheetId="3" hidden="1">0.075</definedName>
    <definedName name="solver_mrt" localSheetId="5" hidden="1">0.075</definedName>
    <definedName name="solver_mrt" localSheetId="4" hidden="1">0.075</definedName>
    <definedName name="solver_mrt" localSheetId="6" hidden="1">0.075</definedName>
    <definedName name="solver_mrt" localSheetId="7" hidden="1">0.075</definedName>
    <definedName name="solver_mrt" localSheetId="8" hidden="1">0.075</definedName>
    <definedName name="solver_mrt" localSheetId="9" hidden="1">0.075</definedName>
    <definedName name="solver_mrt" localSheetId="10" hidden="1">0.075</definedName>
    <definedName name="solver_mrt" localSheetId="12" hidden="1">0.075</definedName>
    <definedName name="solver_mrt" localSheetId="13" hidden="1">0.075</definedName>
    <definedName name="solver_mrt" localSheetId="14" hidden="1">0.075</definedName>
    <definedName name="solver_mrt" localSheetId="0" hidden="1">0.075</definedName>
    <definedName name="solver_mrt" localSheetId="1" hidden="1">0.075</definedName>
    <definedName name="solver_mrt" localSheetId="11" hidden="1">0.075</definedName>
    <definedName name="solver_msl" localSheetId="2" hidden="1">2</definedName>
    <definedName name="solver_msl" localSheetId="3" hidden="1">2</definedName>
    <definedName name="solver_msl" localSheetId="5" hidden="1">2</definedName>
    <definedName name="solver_msl" localSheetId="4" hidden="1">2</definedName>
    <definedName name="solver_msl" localSheetId="6" hidden="1">2</definedName>
    <definedName name="solver_msl" localSheetId="7" hidden="1">2</definedName>
    <definedName name="solver_msl" localSheetId="8" hidden="1">2</definedName>
    <definedName name="solver_msl" localSheetId="9" hidden="1">2</definedName>
    <definedName name="solver_msl" localSheetId="10" hidden="1">2</definedName>
    <definedName name="solver_msl" localSheetId="12" hidden="1">2</definedName>
    <definedName name="solver_msl" localSheetId="13" hidden="1">2</definedName>
    <definedName name="solver_msl" localSheetId="14" hidden="1">2</definedName>
    <definedName name="solver_msl" localSheetId="0" hidden="1">2</definedName>
    <definedName name="solver_msl" localSheetId="1" hidden="1">2</definedName>
    <definedName name="solver_msl" localSheetId="11" hidden="1">2</definedName>
    <definedName name="solver_neg" localSheetId="2" hidden="1">1</definedName>
    <definedName name="solver_neg" localSheetId="3" hidden="1">1</definedName>
    <definedName name="solver_neg" localSheetId="5" hidden="1">1</definedName>
    <definedName name="solver_neg" localSheetId="4" hidden="1">1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eg" localSheetId="9" hidden="1">1</definedName>
    <definedName name="solver_neg" localSheetId="10" hidden="1">1</definedName>
    <definedName name="solver_neg" localSheetId="12" hidden="1">1</definedName>
    <definedName name="solver_neg" localSheetId="13" hidden="1">1</definedName>
    <definedName name="solver_neg" localSheetId="14" hidden="1">1</definedName>
    <definedName name="solver_neg" localSheetId="0" hidden="1">1</definedName>
    <definedName name="solver_neg" localSheetId="1" hidden="1">1</definedName>
    <definedName name="solver_neg" localSheetId="11" hidden="1">1</definedName>
    <definedName name="solver_nod" localSheetId="2" hidden="1">2147483647</definedName>
    <definedName name="solver_nod" localSheetId="3" hidden="1">2147483647</definedName>
    <definedName name="solver_nod" localSheetId="5" hidden="1">2147483647</definedName>
    <definedName name="solver_nod" localSheetId="4" hidden="1">2147483647</definedName>
    <definedName name="solver_nod" localSheetId="6" hidden="1">2147483647</definedName>
    <definedName name="solver_nod" localSheetId="7" hidden="1">2147483647</definedName>
    <definedName name="solver_nod" localSheetId="8" hidden="1">2147483647</definedName>
    <definedName name="solver_nod" localSheetId="9" hidden="1">2147483647</definedName>
    <definedName name="solver_nod" localSheetId="10" hidden="1">2147483647</definedName>
    <definedName name="solver_nod" localSheetId="12" hidden="1">2147483647</definedName>
    <definedName name="solver_nod" localSheetId="13" hidden="1">2147483647</definedName>
    <definedName name="solver_nod" localSheetId="14" hidden="1">2147483647</definedName>
    <definedName name="solver_nod" localSheetId="0" hidden="1">2147483647</definedName>
    <definedName name="solver_nod" localSheetId="1" hidden="1">2147483647</definedName>
    <definedName name="solver_nod" localSheetId="11" hidden="1">2147483647</definedName>
    <definedName name="solver_num" localSheetId="2" hidden="1">2</definedName>
    <definedName name="solver_num" localSheetId="3" hidden="1">3</definedName>
    <definedName name="solver_num" localSheetId="5" hidden="1">3</definedName>
    <definedName name="solver_num" localSheetId="4" hidden="1">2</definedName>
    <definedName name="solver_num" localSheetId="6" hidden="1">2</definedName>
    <definedName name="solver_num" localSheetId="7" hidden="1">2</definedName>
    <definedName name="solver_num" localSheetId="8" hidden="1">4</definedName>
    <definedName name="solver_num" localSheetId="9" hidden="1">4</definedName>
    <definedName name="solver_num" localSheetId="10" hidden="1">2</definedName>
    <definedName name="solver_num" localSheetId="12" hidden="1">2</definedName>
    <definedName name="solver_num" localSheetId="13" hidden="1">2</definedName>
    <definedName name="solver_num" localSheetId="14" hidden="1">3</definedName>
    <definedName name="solver_num" localSheetId="0" hidden="1">3</definedName>
    <definedName name="solver_num" localSheetId="1" hidden="1">3</definedName>
    <definedName name="solver_num" localSheetId="11" hidden="1">2</definedName>
    <definedName name="solver_nwt" localSheetId="2" hidden="1">1</definedName>
    <definedName name="solver_nwt" localSheetId="3" hidden="1">1</definedName>
    <definedName name="solver_nwt" localSheetId="5" hidden="1">1</definedName>
    <definedName name="solver_nwt" localSheetId="4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nwt" localSheetId="9" hidden="1">1</definedName>
    <definedName name="solver_nwt" localSheetId="10" hidden="1">1</definedName>
    <definedName name="solver_nwt" localSheetId="12" hidden="1">1</definedName>
    <definedName name="solver_nwt" localSheetId="13" hidden="1">1</definedName>
    <definedName name="solver_nwt" localSheetId="14" hidden="1">1</definedName>
    <definedName name="solver_nwt" localSheetId="0" hidden="1">1</definedName>
    <definedName name="solver_nwt" localSheetId="1" hidden="1">1</definedName>
    <definedName name="solver_nwt" localSheetId="11" hidden="1">1</definedName>
    <definedName name="solver_opt" localSheetId="2" hidden="1">'Ex 6.10'!$K$15</definedName>
    <definedName name="solver_opt" localSheetId="3" hidden="1">'Ex 6.10 d)'!$K$15</definedName>
    <definedName name="solver_opt" localSheetId="5" hidden="1">'Ex 6.10 d)_alternativa'!$K$5</definedName>
    <definedName name="solver_opt" localSheetId="4" hidden="1">'Ex 6.10_alternativa'!$K$5</definedName>
    <definedName name="solver_opt" localSheetId="6" hidden="1">'Ex 6.14'!$X$16</definedName>
    <definedName name="solver_opt" localSheetId="7" hidden="1">'Ex 6.15'!$I$15</definedName>
    <definedName name="solver_opt" localSheetId="8" hidden="1">'Ex 6.17'!$P$14</definedName>
    <definedName name="solver_opt" localSheetId="9" hidden="1">'Ex 6.17_alternativa'!$D$15</definedName>
    <definedName name="solver_opt" localSheetId="10" hidden="1">'Ex 6.19'!$K$15</definedName>
    <definedName name="solver_opt" localSheetId="12" hidden="1">'Ex 6.22'!$J$14</definedName>
    <definedName name="solver_opt" localSheetId="13" hidden="1">'Ex 6.22_alternativa'!$G$9</definedName>
    <definedName name="solver_opt" localSheetId="14" hidden="1">'Ex 6.33'!$N$18</definedName>
    <definedName name="solver_opt" localSheetId="0" hidden="1">'Ex 6.8'!$X$29</definedName>
    <definedName name="solver_opt" localSheetId="1" hidden="1">'Ex 6.8_alternativa'!$D$29</definedName>
    <definedName name="solver_opt" localSheetId="11" hidden="1">'Ex. 6.19_alternativa'!$F$12</definedName>
    <definedName name="solver_pre" localSheetId="2" hidden="1">0.000001</definedName>
    <definedName name="solver_pre" localSheetId="3" hidden="1">0.000001</definedName>
    <definedName name="solver_pre" localSheetId="5" hidden="1">0.000001</definedName>
    <definedName name="solver_pre" localSheetId="4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pre" localSheetId="9" hidden="1">0.000001</definedName>
    <definedName name="solver_pre" localSheetId="10" hidden="1">0.000001</definedName>
    <definedName name="solver_pre" localSheetId="12" hidden="1">0.000001</definedName>
    <definedName name="solver_pre" localSheetId="13" hidden="1">0.000001</definedName>
    <definedName name="solver_pre" localSheetId="14" hidden="1">0.000001</definedName>
    <definedName name="solver_pre" localSheetId="0" hidden="1">0.000001</definedName>
    <definedName name="solver_pre" localSheetId="1" hidden="1">0.000001</definedName>
    <definedName name="solver_pre" localSheetId="11" hidden="1">0.000001</definedName>
    <definedName name="solver_rbv" localSheetId="2" hidden="1">1</definedName>
    <definedName name="solver_rbv" localSheetId="3" hidden="1">1</definedName>
    <definedName name="solver_rbv" localSheetId="5" hidden="1">1</definedName>
    <definedName name="solver_rbv" localSheetId="4" hidden="1">1</definedName>
    <definedName name="solver_rbv" localSheetId="6" hidden="1">1</definedName>
    <definedName name="solver_rbv" localSheetId="7" hidden="1">1</definedName>
    <definedName name="solver_rbv" localSheetId="8" hidden="1">1</definedName>
    <definedName name="solver_rbv" localSheetId="9" hidden="1">1</definedName>
    <definedName name="solver_rbv" localSheetId="10" hidden="1">1</definedName>
    <definedName name="solver_rbv" localSheetId="12" hidden="1">1</definedName>
    <definedName name="solver_rbv" localSheetId="13" hidden="1">1</definedName>
    <definedName name="solver_rbv" localSheetId="14" hidden="1">1</definedName>
    <definedName name="solver_rbv" localSheetId="0" hidden="1">1</definedName>
    <definedName name="solver_rbv" localSheetId="1" hidden="1">1</definedName>
    <definedName name="solver_rbv" localSheetId="11" hidden="1">1</definedName>
    <definedName name="solver_rel0" localSheetId="6" hidden="1">1</definedName>
    <definedName name="solver_rel0" localSheetId="12" hidden="1">1</definedName>
    <definedName name="solver_rel0" localSheetId="13" hidden="1">2</definedName>
    <definedName name="solver_rel0" localSheetId="14" hidden="1">1</definedName>
    <definedName name="solver_rel0" localSheetId="0" hidden="1">1</definedName>
    <definedName name="solver_rel1" localSheetId="2" hidden="1">4</definedName>
    <definedName name="solver_rel1" localSheetId="3" hidden="1">4</definedName>
    <definedName name="solver_rel1" localSheetId="5" hidden="1">4</definedName>
    <definedName name="solver_rel1" localSheetId="4" hidden="1">4</definedName>
    <definedName name="solver_rel1" localSheetId="6" hidden="1">4</definedName>
    <definedName name="solver_rel1" localSheetId="7" hidden="1">5</definedName>
    <definedName name="solver_rel1" localSheetId="8" hidden="1">4</definedName>
    <definedName name="solver_rel1" localSheetId="9" hidden="1">4</definedName>
    <definedName name="solver_rel1" localSheetId="10" hidden="1">5</definedName>
    <definedName name="solver_rel1" localSheetId="12" hidden="1">4</definedName>
    <definedName name="solver_rel1" localSheetId="13" hidden="1">3</definedName>
    <definedName name="solver_rel1" localSheetId="14" hidden="1">5</definedName>
    <definedName name="solver_rel1" localSheetId="0" hidden="1">5</definedName>
    <definedName name="solver_rel1" localSheetId="1" hidden="1">5</definedName>
    <definedName name="solver_rel1" localSheetId="11" hidden="1">5</definedName>
    <definedName name="solver_rel10" localSheetId="2" hidden="1">1</definedName>
    <definedName name="solver_rel10" localSheetId="3" hidden="1">1</definedName>
    <definedName name="solver_rel10" localSheetId="5" hidden="1">1</definedName>
    <definedName name="solver_rel10" localSheetId="4" hidden="1">1</definedName>
    <definedName name="solver_rel10" localSheetId="6" hidden="1">1</definedName>
    <definedName name="solver_rel10" localSheetId="7" hidden="1">1</definedName>
    <definedName name="solver_rel10" localSheetId="8" hidden="1">1</definedName>
    <definedName name="solver_rel10" localSheetId="9" hidden="1">1</definedName>
    <definedName name="solver_rel10" localSheetId="10" hidden="1">1</definedName>
    <definedName name="solver_rel10" localSheetId="12" hidden="1">1</definedName>
    <definedName name="solver_rel10" localSheetId="13" hidden="1">1</definedName>
    <definedName name="solver_rel10" localSheetId="14" hidden="1">1</definedName>
    <definedName name="solver_rel10" localSheetId="0" hidden="1">1</definedName>
    <definedName name="solver_rel10" localSheetId="1" hidden="1">1</definedName>
    <definedName name="solver_rel2" localSheetId="2" hidden="1">3</definedName>
    <definedName name="solver_rel2" localSheetId="3" hidden="1">1</definedName>
    <definedName name="solver_rel2" localSheetId="5" hidden="1">3</definedName>
    <definedName name="solver_rel2" localSheetId="4" hidden="1">3</definedName>
    <definedName name="solver_rel2" localSheetId="6" hidden="1">3</definedName>
    <definedName name="solver_rel2" localSheetId="7" hidden="1">3</definedName>
    <definedName name="solver_rel2" localSheetId="8" hidden="1">5</definedName>
    <definedName name="solver_rel2" localSheetId="9" hidden="1">2</definedName>
    <definedName name="solver_rel2" localSheetId="10" hidden="1">1</definedName>
    <definedName name="solver_rel2" localSheetId="12" hidden="1">3</definedName>
    <definedName name="solver_rel2" localSheetId="13" hidden="1">4</definedName>
    <definedName name="solver_rel2" localSheetId="14" hidden="1">3</definedName>
    <definedName name="solver_rel2" localSheetId="0" hidden="1">1</definedName>
    <definedName name="solver_rel2" localSheetId="1" hidden="1">1</definedName>
    <definedName name="solver_rel2" localSheetId="11" hidden="1">1</definedName>
    <definedName name="solver_rel3" localSheetId="2" hidden="1">3</definedName>
    <definedName name="solver_rel3" localSheetId="3" hidden="1">3</definedName>
    <definedName name="solver_rel3" localSheetId="5" hidden="1">1</definedName>
    <definedName name="solver_rel3" localSheetId="4" hidden="1">3</definedName>
    <definedName name="solver_rel3" localSheetId="6" hidden="1">1</definedName>
    <definedName name="solver_rel3" localSheetId="7" hidden="1">3</definedName>
    <definedName name="solver_rel3" localSheetId="8" hidden="1">1</definedName>
    <definedName name="solver_rel3" localSheetId="9" hidden="1">5</definedName>
    <definedName name="solver_rel3" localSheetId="10" hidden="1">3</definedName>
    <definedName name="solver_rel3" localSheetId="12" hidden="1">2</definedName>
    <definedName name="solver_rel3" localSheetId="13" hidden="1">5</definedName>
    <definedName name="solver_rel3" localSheetId="14" hidden="1">1</definedName>
    <definedName name="solver_rel3" localSheetId="0" hidden="1">1</definedName>
    <definedName name="solver_rel3" localSheetId="1" hidden="1">1</definedName>
    <definedName name="solver_rel4" localSheetId="2" hidden="1">3</definedName>
    <definedName name="solver_rel4" localSheetId="3" hidden="1">3</definedName>
    <definedName name="solver_rel4" localSheetId="5" hidden="1">3</definedName>
    <definedName name="solver_rel4" localSheetId="4" hidden="1">3</definedName>
    <definedName name="solver_rel4" localSheetId="6" hidden="1">2</definedName>
    <definedName name="solver_rel4" localSheetId="7" hidden="1">3</definedName>
    <definedName name="solver_rel4" localSheetId="8" hidden="1">2</definedName>
    <definedName name="solver_rel4" localSheetId="9" hidden="1">1</definedName>
    <definedName name="solver_rel4" localSheetId="10" hidden="1">3</definedName>
    <definedName name="solver_rel4" localSheetId="12" hidden="1">2</definedName>
    <definedName name="solver_rel4" localSheetId="13" hidden="1">1</definedName>
    <definedName name="solver_rel4" localSheetId="14" hidden="1">2</definedName>
    <definedName name="solver_rel4" localSheetId="0" hidden="1">2</definedName>
    <definedName name="solver_rel4" localSheetId="1" hidden="1">3</definedName>
    <definedName name="solver_rel5" localSheetId="2" hidden="1">3</definedName>
    <definedName name="solver_rel5" localSheetId="3" hidden="1">3</definedName>
    <definedName name="solver_rel5" localSheetId="5" hidden="1">3</definedName>
    <definedName name="solver_rel5" localSheetId="4" hidden="1">3</definedName>
    <definedName name="solver_rel5" localSheetId="6" hidden="1">3</definedName>
    <definedName name="solver_rel5" localSheetId="7" hidden="1">3</definedName>
    <definedName name="solver_rel5" localSheetId="8" hidden="1">3</definedName>
    <definedName name="solver_rel5" localSheetId="9" hidden="1">3</definedName>
    <definedName name="solver_rel5" localSheetId="10" hidden="1">3</definedName>
    <definedName name="solver_rel5" localSheetId="12" hidden="1">3</definedName>
    <definedName name="solver_rel5" localSheetId="13" hidden="1">3</definedName>
    <definedName name="solver_rel5" localSheetId="14" hidden="1">3</definedName>
    <definedName name="solver_rel5" localSheetId="0" hidden="1">3</definedName>
    <definedName name="solver_rel5" localSheetId="1" hidden="1">3</definedName>
    <definedName name="solver_rel6" localSheetId="2" hidden="1">3</definedName>
    <definedName name="solver_rel6" localSheetId="3" hidden="1">3</definedName>
    <definedName name="solver_rel6" localSheetId="5" hidden="1">3</definedName>
    <definedName name="solver_rel6" localSheetId="4" hidden="1">3</definedName>
    <definedName name="solver_rel6" localSheetId="6" hidden="1">3</definedName>
    <definedName name="solver_rel6" localSheetId="7" hidden="1">3</definedName>
    <definedName name="solver_rel6" localSheetId="8" hidden="1">3</definedName>
    <definedName name="solver_rel6" localSheetId="9" hidden="1">3</definedName>
    <definedName name="solver_rel6" localSheetId="10" hidden="1">3</definedName>
    <definedName name="solver_rel6" localSheetId="12" hidden="1">3</definedName>
    <definedName name="solver_rel6" localSheetId="13" hidden="1">3</definedName>
    <definedName name="solver_rel6" localSheetId="14" hidden="1">3</definedName>
    <definedName name="solver_rel6" localSheetId="0" hidden="1">3</definedName>
    <definedName name="solver_rel6" localSheetId="1" hidden="1">3</definedName>
    <definedName name="solver_rel7" localSheetId="2" hidden="1">3</definedName>
    <definedName name="solver_rel7" localSheetId="3" hidden="1">3</definedName>
    <definedName name="solver_rel7" localSheetId="5" hidden="1">3</definedName>
    <definedName name="solver_rel7" localSheetId="4" hidden="1">3</definedName>
    <definedName name="solver_rel7" localSheetId="6" hidden="1">3</definedName>
    <definedName name="solver_rel7" localSheetId="7" hidden="1">3</definedName>
    <definedName name="solver_rel7" localSheetId="8" hidden="1">3</definedName>
    <definedName name="solver_rel7" localSheetId="9" hidden="1">3</definedName>
    <definedName name="solver_rel7" localSheetId="10" hidden="1">3</definedName>
    <definedName name="solver_rel7" localSheetId="12" hidden="1">3</definedName>
    <definedName name="solver_rel7" localSheetId="13" hidden="1">3</definedName>
    <definedName name="solver_rel7" localSheetId="14" hidden="1">3</definedName>
    <definedName name="solver_rel7" localSheetId="0" hidden="1">3</definedName>
    <definedName name="solver_rel7" localSheetId="1" hidden="1">3</definedName>
    <definedName name="solver_rel8" localSheetId="2" hidden="1">3</definedName>
    <definedName name="solver_rel8" localSheetId="3" hidden="1">3</definedName>
    <definedName name="solver_rel8" localSheetId="5" hidden="1">3</definedName>
    <definedName name="solver_rel8" localSheetId="4" hidden="1">3</definedName>
    <definedName name="solver_rel8" localSheetId="6" hidden="1">3</definedName>
    <definedName name="solver_rel8" localSheetId="7" hidden="1">3</definedName>
    <definedName name="solver_rel8" localSheetId="8" hidden="1">3</definedName>
    <definedName name="solver_rel8" localSheetId="9" hidden="1">3</definedName>
    <definedName name="solver_rel8" localSheetId="10" hidden="1">3</definedName>
    <definedName name="solver_rel8" localSheetId="12" hidden="1">3</definedName>
    <definedName name="solver_rel8" localSheetId="13" hidden="1">3</definedName>
    <definedName name="solver_rel8" localSheetId="14" hidden="1">3</definedName>
    <definedName name="solver_rel8" localSheetId="0" hidden="1">3</definedName>
    <definedName name="solver_rel8" localSheetId="1" hidden="1">3</definedName>
    <definedName name="solver_rel9" localSheetId="2" hidden="1">3</definedName>
    <definedName name="solver_rel9" localSheetId="3" hidden="1">3</definedName>
    <definedName name="solver_rel9" localSheetId="5" hidden="1">3</definedName>
    <definedName name="solver_rel9" localSheetId="4" hidden="1">3</definedName>
    <definedName name="solver_rel9" localSheetId="6" hidden="1">3</definedName>
    <definedName name="solver_rel9" localSheetId="7" hidden="1">3</definedName>
    <definedName name="solver_rel9" localSheetId="8" hidden="1">3</definedName>
    <definedName name="solver_rel9" localSheetId="9" hidden="1">3</definedName>
    <definedName name="solver_rel9" localSheetId="10" hidden="1">3</definedName>
    <definedName name="solver_rel9" localSheetId="12" hidden="1">3</definedName>
    <definedName name="solver_rel9" localSheetId="13" hidden="1">3</definedName>
    <definedName name="solver_rel9" localSheetId="14" hidden="1">3</definedName>
    <definedName name="solver_rel9" localSheetId="0" hidden="1">3</definedName>
    <definedName name="solver_rel9" localSheetId="1" hidden="1">3</definedName>
    <definedName name="solver_rhs0" localSheetId="6" hidden="1">'Ex 6.14'!$Z$19:$Z$23</definedName>
    <definedName name="solver_rhs0" localSheetId="12" hidden="1">'Ex 6.22'!$L$17:$L$19</definedName>
    <definedName name="solver_rhs0" localSheetId="13" hidden="1">'Ex 6.22_alternativa'!$G$11</definedName>
    <definedName name="solver_rhs0" localSheetId="14" hidden="1">'Ex 6.33'!$P$21:$P$21</definedName>
    <definedName name="solver_rhs0" localSheetId="0" hidden="1">'Ex 6.8'!$Z$32:$Z$36</definedName>
    <definedName name="solver_rhs1" localSheetId="2" hidden="1">"integer"</definedName>
    <definedName name="solver_rhs1" localSheetId="3" hidden="1">"número inteiro"</definedName>
    <definedName name="solver_rhs1" localSheetId="5" hidden="1">"número inteiro"</definedName>
    <definedName name="solver_rhs1" localSheetId="4" hidden="1">"integer"</definedName>
    <definedName name="solver_rhs1" localSheetId="6" hidden="1">"integer"</definedName>
    <definedName name="solver_rhs1" localSheetId="7" hidden="1">"binário"</definedName>
    <definedName name="solver_rhs1" localSheetId="8" hidden="1">"número inteiro"</definedName>
    <definedName name="solver_rhs1" localSheetId="9" hidden="1">"número inteiro"</definedName>
    <definedName name="solver_rhs1" localSheetId="10" hidden="1">"binário"</definedName>
    <definedName name="solver_rhs1" localSheetId="12" hidden="1">"número inteiro"</definedName>
    <definedName name="solver_rhs1" localSheetId="13" hidden="1">'Ex 6.22_alternativa'!$D$11:$F$11</definedName>
    <definedName name="solver_rhs1" localSheetId="14" hidden="1">"binário"</definedName>
    <definedName name="solver_rhs1" localSheetId="0" hidden="1">"binary"</definedName>
    <definedName name="solver_rhs1" localSheetId="1" hidden="1">"binário"</definedName>
    <definedName name="solver_rhs1" localSheetId="11" hidden="1">"binário"</definedName>
    <definedName name="solver_rhs10" localSheetId="2" hidden="1">'Ex 6.10'!$M$19</definedName>
    <definedName name="solver_rhs10" localSheetId="3" hidden="1">'Ex 6.10 d)'!$M$21</definedName>
    <definedName name="solver_rhs10" localSheetId="5" hidden="1">'Ex 6.10 d)_alternativa'!$M$11</definedName>
    <definedName name="solver_rhs10" localSheetId="4" hidden="1">'Ex 6.10_alternativa'!$M$9</definedName>
    <definedName name="solver_rhs10" localSheetId="6" hidden="1">'Ex 6.14'!$Z$20</definedName>
    <definedName name="solver_rhs10" localSheetId="7" hidden="1">'Ex 6.15'!$K$19</definedName>
    <definedName name="solver_rhs10" localSheetId="8" hidden="1">'Ex 6.17'!$R$18</definedName>
    <definedName name="solver_rhs10" localSheetId="9" hidden="1">'Ex 6.17_alternativa'!#REF!</definedName>
    <definedName name="solver_rhs10" localSheetId="10" hidden="1">'Ex 6.19'!$M$19</definedName>
    <definedName name="solver_rhs10" localSheetId="12" hidden="1">'Ex 6.22'!$L$18</definedName>
    <definedName name="solver_rhs10" localSheetId="13" hidden="1">'Ex 6.22_alternativa'!#REF!</definedName>
    <definedName name="solver_rhs10" localSheetId="14" hidden="1">'Ex 6.33'!#REF!</definedName>
    <definedName name="solver_rhs10" localSheetId="0" hidden="1">'Ex 6.8'!$Z$33</definedName>
    <definedName name="solver_rhs10" localSheetId="1" hidden="1">'Ex 6.8_alternativa'!#REF!</definedName>
    <definedName name="solver_rhs2" localSheetId="2" hidden="1">'Ex 6.10'!$M$18:$M$24</definedName>
    <definedName name="solver_rhs2" localSheetId="3" hidden="1">'Ex 6.10 d)'!$M$18</definedName>
    <definedName name="solver_rhs2" localSheetId="5" hidden="1">'Ex 6.10 d)_alternativa'!$M$10:$M$16</definedName>
    <definedName name="solver_rhs2" localSheetId="4" hidden="1">'Ex 6.10_alternativa'!$M$8:$M$14</definedName>
    <definedName name="solver_rhs2" localSheetId="6" hidden="1">'Ex 6.14'!$Z$19:$Z$23</definedName>
    <definedName name="solver_rhs2" localSheetId="7" hidden="1">'Ex 6.15'!$K$18:$K$24</definedName>
    <definedName name="solver_rhs2" localSheetId="8" hidden="1">"binário"</definedName>
    <definedName name="solver_rhs2" localSheetId="9" hidden="1">'Ex 6.17_alternativa'!$G$11</definedName>
    <definedName name="solver_rhs2" localSheetId="10" hidden="1">'Ex 6.19'!$M$18:$M$19</definedName>
    <definedName name="solver_rhs2" localSheetId="12" hidden="1">'Ex 6.22'!$L$17:$L$19</definedName>
    <definedName name="solver_rhs2" localSheetId="13" hidden="1">"número inteiro"</definedName>
    <definedName name="solver_rhs2" localSheetId="14" hidden="1">'Ex 6.33'!$P$21</definedName>
    <definedName name="solver_rhs2" localSheetId="0" hidden="1">'Ex 6.8'!$Z$32:$Z$35</definedName>
    <definedName name="solver_rhs2" localSheetId="1" hidden="1">'Ex 6.8_alternativa'!$D$23:$G$23</definedName>
    <definedName name="solver_rhs2" localSheetId="11" hidden="1">'Ex. 6.19_alternativa'!$D$14:$E$14</definedName>
    <definedName name="solver_rhs3" localSheetId="2" hidden="1">'Ex 6.10'!#REF!</definedName>
    <definedName name="solver_rhs3" localSheetId="3" hidden="1">'Ex 6.10 d)'!$M$20:$M$26</definedName>
    <definedName name="solver_rhs3" localSheetId="5" hidden="1">'Ex 6.10 d)_alternativa'!$M$8</definedName>
    <definedName name="solver_rhs3" localSheetId="4" hidden="1">'Ex 6.10_alternativa'!#REF!</definedName>
    <definedName name="solver_rhs3" localSheetId="6" hidden="1">'Ex 6.14'!$Z$19:$Z$23</definedName>
    <definedName name="solver_rhs3" localSheetId="7" hidden="1">'Ex 6.15'!#REF!</definedName>
    <definedName name="solver_rhs3" localSheetId="8" hidden="1">'Ex 6.17'!$R$17:$R$22</definedName>
    <definedName name="solver_rhs3" localSheetId="9" hidden="1">"binário"</definedName>
    <definedName name="solver_rhs3" localSheetId="10" hidden="1">'Ex 6.19'!#REF!</definedName>
    <definedName name="solver_rhs3" localSheetId="12" hidden="1">'Ex 6.22'!#REF!</definedName>
    <definedName name="solver_rhs3" localSheetId="13" hidden="1">"binário"</definedName>
    <definedName name="solver_rhs3" localSheetId="14" hidden="1">'Ex 6.33'!$P$22</definedName>
    <definedName name="solver_rhs3" localSheetId="0" hidden="1">'Ex 6.8'!$Z$36:$Z$40</definedName>
    <definedName name="solver_rhs3" localSheetId="1" hidden="1">'Ex 6.8_alternativa'!$J$16:$J$20</definedName>
    <definedName name="solver_rhs4" localSheetId="2" hidden="1">'Ex 6.10'!#REF!</definedName>
    <definedName name="solver_rhs4" localSheetId="3" hidden="1">'Ex 6.10 d)'!#REF!</definedName>
    <definedName name="solver_rhs4" localSheetId="5" hidden="1">'Ex 6.10 d)_alternativa'!#REF!</definedName>
    <definedName name="solver_rhs4" localSheetId="4" hidden="1">'Ex 6.10_alternativa'!#REF!</definedName>
    <definedName name="solver_rhs4" localSheetId="6" hidden="1">'Ex 6.14'!#REF!</definedName>
    <definedName name="solver_rhs4" localSheetId="7" hidden="1">'Ex 6.15'!#REF!</definedName>
    <definedName name="solver_rhs4" localSheetId="8" hidden="1">'Ex 6.17'!$R$23</definedName>
    <definedName name="solver_rhs4" localSheetId="9" hidden="1">'Ex 6.17_alternativa'!$K$3:$K$8</definedName>
    <definedName name="solver_rhs4" localSheetId="10" hidden="1">'Ex 6.19'!#REF!</definedName>
    <definedName name="solver_rhs4" localSheetId="12" hidden="1">'Ex 6.22'!#REF!</definedName>
    <definedName name="solver_rhs4" localSheetId="13" hidden="1">'Ex 6.22_alternativa'!#REF!</definedName>
    <definedName name="solver_rhs4" localSheetId="14" hidden="1">'Ex 6.33'!#REF!</definedName>
    <definedName name="solver_rhs4" localSheetId="0" hidden="1">'Ex 6.8'!#REF!</definedName>
    <definedName name="solver_rhs4" localSheetId="1" hidden="1">'Ex 6.8_alternativa'!#REF!</definedName>
    <definedName name="solver_rhs5" localSheetId="2" hidden="1">'Ex 6.10'!#REF!</definedName>
    <definedName name="solver_rhs5" localSheetId="3" hidden="1">'Ex 6.10 d)'!#REF!</definedName>
    <definedName name="solver_rhs5" localSheetId="5" hidden="1">'Ex 6.10 d)_alternativa'!#REF!</definedName>
    <definedName name="solver_rhs5" localSheetId="4" hidden="1">'Ex 6.10_alternativa'!#REF!</definedName>
    <definedName name="solver_rhs5" localSheetId="6" hidden="1">'Ex 6.14'!#REF!</definedName>
    <definedName name="solver_rhs5" localSheetId="7" hidden="1">'Ex 6.15'!#REF!</definedName>
    <definedName name="solver_rhs5" localSheetId="8" hidden="1">'Ex 6.17'!#REF!</definedName>
    <definedName name="solver_rhs5" localSheetId="9" hidden="1">'Ex 6.17_alternativa'!#REF!</definedName>
    <definedName name="solver_rhs5" localSheetId="10" hidden="1">'Ex 6.19'!#REF!</definedName>
    <definedName name="solver_rhs5" localSheetId="12" hidden="1">'Ex 6.22'!#REF!</definedName>
    <definedName name="solver_rhs5" localSheetId="13" hidden="1">'Ex 6.22_alternativa'!#REF!</definedName>
    <definedName name="solver_rhs5" localSheetId="14" hidden="1">'Ex 6.33'!#REF!</definedName>
    <definedName name="solver_rhs5" localSheetId="0" hidden="1">'Ex 6.8'!#REF!</definedName>
    <definedName name="solver_rhs5" localSheetId="1" hidden="1">'Ex 6.8_alternativa'!#REF!</definedName>
    <definedName name="solver_rhs6" localSheetId="2" hidden="1">'Ex 6.10'!#REF!</definedName>
    <definedName name="solver_rhs6" localSheetId="3" hidden="1">'Ex 6.10 d)'!#REF!</definedName>
    <definedName name="solver_rhs6" localSheetId="5" hidden="1">'Ex 6.10 d)_alternativa'!#REF!</definedName>
    <definedName name="solver_rhs6" localSheetId="4" hidden="1">'Ex 6.10_alternativa'!#REF!</definedName>
    <definedName name="solver_rhs6" localSheetId="6" hidden="1">'Ex 6.14'!#REF!</definedName>
    <definedName name="solver_rhs6" localSheetId="7" hidden="1">'Ex 6.15'!#REF!</definedName>
    <definedName name="solver_rhs6" localSheetId="8" hidden="1">'Ex 6.17'!#REF!</definedName>
    <definedName name="solver_rhs6" localSheetId="9" hidden="1">'Ex 6.17_alternativa'!#REF!</definedName>
    <definedName name="solver_rhs6" localSheetId="10" hidden="1">'Ex 6.19'!#REF!</definedName>
    <definedName name="solver_rhs6" localSheetId="12" hidden="1">'Ex 6.22'!#REF!</definedName>
    <definedName name="solver_rhs6" localSheetId="13" hidden="1">'Ex 6.22_alternativa'!#REF!</definedName>
    <definedName name="solver_rhs6" localSheetId="14" hidden="1">'Ex 6.33'!#REF!</definedName>
    <definedName name="solver_rhs6" localSheetId="0" hidden="1">'Ex 6.8'!#REF!</definedName>
    <definedName name="solver_rhs6" localSheetId="1" hidden="1">'Ex 6.8_alternativa'!#REF!</definedName>
    <definedName name="solver_rhs7" localSheetId="2" hidden="1">'Ex 6.10'!#REF!</definedName>
    <definedName name="solver_rhs7" localSheetId="3" hidden="1">'Ex 6.10 d)'!#REF!</definedName>
    <definedName name="solver_rhs7" localSheetId="5" hidden="1">'Ex 6.10 d)_alternativa'!#REF!</definedName>
    <definedName name="solver_rhs7" localSheetId="4" hidden="1">'Ex 6.10_alternativa'!#REF!</definedName>
    <definedName name="solver_rhs7" localSheetId="6" hidden="1">'Ex 6.14'!#REF!</definedName>
    <definedName name="solver_rhs7" localSheetId="7" hidden="1">'Ex 6.15'!#REF!</definedName>
    <definedName name="solver_rhs7" localSheetId="8" hidden="1">'Ex 6.17'!#REF!</definedName>
    <definedName name="solver_rhs7" localSheetId="9" hidden="1">'Ex 6.17_alternativa'!#REF!</definedName>
    <definedName name="solver_rhs7" localSheetId="10" hidden="1">'Ex 6.19'!#REF!</definedName>
    <definedName name="solver_rhs7" localSheetId="12" hidden="1">'Ex 6.22'!#REF!</definedName>
    <definedName name="solver_rhs7" localSheetId="13" hidden="1">'Ex 6.22_alternativa'!#REF!</definedName>
    <definedName name="solver_rhs7" localSheetId="14" hidden="1">'Ex 6.33'!#REF!</definedName>
    <definedName name="solver_rhs7" localSheetId="0" hidden="1">'Ex 6.8'!#REF!</definedName>
    <definedName name="solver_rhs7" localSheetId="1" hidden="1">'Ex 6.8_alternativa'!#REF!</definedName>
    <definedName name="solver_rhs8" localSheetId="2" hidden="1">'Ex 6.10'!#REF!</definedName>
    <definedName name="solver_rhs8" localSheetId="3" hidden="1">'Ex 6.10 d)'!#REF!</definedName>
    <definedName name="solver_rhs8" localSheetId="5" hidden="1">'Ex 6.10 d)_alternativa'!#REF!</definedName>
    <definedName name="solver_rhs8" localSheetId="4" hidden="1">'Ex 6.10_alternativa'!#REF!</definedName>
    <definedName name="solver_rhs8" localSheetId="6" hidden="1">'Ex 6.14'!#REF!</definedName>
    <definedName name="solver_rhs8" localSheetId="7" hidden="1">'Ex 6.15'!#REF!</definedName>
    <definedName name="solver_rhs8" localSheetId="8" hidden="1">'Ex 6.17'!#REF!</definedName>
    <definedName name="solver_rhs8" localSheetId="9" hidden="1">'Ex 6.17_alternativa'!#REF!</definedName>
    <definedName name="solver_rhs8" localSheetId="10" hidden="1">'Ex 6.19'!#REF!</definedName>
    <definedName name="solver_rhs8" localSheetId="12" hidden="1">'Ex 6.22'!#REF!</definedName>
    <definedName name="solver_rhs8" localSheetId="13" hidden="1">'Ex 6.22_alternativa'!#REF!</definedName>
    <definedName name="solver_rhs8" localSheetId="14" hidden="1">'Ex 6.33'!#REF!</definedName>
    <definedName name="solver_rhs8" localSheetId="0" hidden="1">'Ex 6.8'!#REF!</definedName>
    <definedName name="solver_rhs8" localSheetId="1" hidden="1">'Ex 6.8_alternativa'!#REF!</definedName>
    <definedName name="solver_rhs9" localSheetId="2" hidden="1">'Ex 6.10'!#REF!</definedName>
    <definedName name="solver_rhs9" localSheetId="3" hidden="1">'Ex 6.10 d)'!#REF!</definedName>
    <definedName name="solver_rhs9" localSheetId="5" hidden="1">'Ex 6.10 d)_alternativa'!#REF!</definedName>
    <definedName name="solver_rhs9" localSheetId="4" hidden="1">'Ex 6.10_alternativa'!#REF!</definedName>
    <definedName name="solver_rhs9" localSheetId="6" hidden="1">'Ex 6.14'!#REF!</definedName>
    <definedName name="solver_rhs9" localSheetId="7" hidden="1">'Ex 6.15'!#REF!</definedName>
    <definedName name="solver_rhs9" localSheetId="8" hidden="1">'Ex 6.17'!#REF!</definedName>
    <definedName name="solver_rhs9" localSheetId="9" hidden="1">'Ex 6.17_alternativa'!#REF!</definedName>
    <definedName name="solver_rhs9" localSheetId="10" hidden="1">'Ex 6.19'!#REF!</definedName>
    <definedName name="solver_rhs9" localSheetId="12" hidden="1">'Ex 6.22'!#REF!</definedName>
    <definedName name="solver_rhs9" localSheetId="13" hidden="1">'Ex 6.22_alternativa'!#REF!</definedName>
    <definedName name="solver_rhs9" localSheetId="14" hidden="1">'Ex 6.33'!#REF!</definedName>
    <definedName name="solver_rhs9" localSheetId="0" hidden="1">'Ex 6.8'!#REF!</definedName>
    <definedName name="solver_rhs9" localSheetId="1" hidden="1">'Ex 6.8_alternativa'!#REF!</definedName>
    <definedName name="solver_rlx" localSheetId="2" hidden="1">2</definedName>
    <definedName name="solver_rlx" localSheetId="3" hidden="1">2</definedName>
    <definedName name="solver_rlx" localSheetId="5" hidden="1">2</definedName>
    <definedName name="solver_rlx" localSheetId="4" hidden="1">2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lx" localSheetId="9" hidden="1">2</definedName>
    <definedName name="solver_rlx" localSheetId="10" hidden="1">2</definedName>
    <definedName name="solver_rlx" localSheetId="12" hidden="1">2</definedName>
    <definedName name="solver_rlx" localSheetId="13" hidden="1">2</definedName>
    <definedName name="solver_rlx" localSheetId="14" hidden="1">2</definedName>
    <definedName name="solver_rlx" localSheetId="0" hidden="1">2</definedName>
    <definedName name="solver_rlx" localSheetId="1" hidden="1">2</definedName>
    <definedName name="solver_rlx" localSheetId="11" hidden="1">2</definedName>
    <definedName name="solver_rsd" localSheetId="2" hidden="1">0</definedName>
    <definedName name="solver_rsd" localSheetId="3" hidden="1">0</definedName>
    <definedName name="solver_rsd" localSheetId="5" hidden="1">0</definedName>
    <definedName name="solver_rsd" localSheetId="4" hidden="1">0</definedName>
    <definedName name="solver_rsd" localSheetId="6" hidden="1">0</definedName>
    <definedName name="solver_rsd" localSheetId="7" hidden="1">0</definedName>
    <definedName name="solver_rsd" localSheetId="8" hidden="1">0</definedName>
    <definedName name="solver_rsd" localSheetId="9" hidden="1">0</definedName>
    <definedName name="solver_rsd" localSheetId="10" hidden="1">0</definedName>
    <definedName name="solver_rsd" localSheetId="12" hidden="1">0</definedName>
    <definedName name="solver_rsd" localSheetId="13" hidden="1">0</definedName>
    <definedName name="solver_rsd" localSheetId="14" hidden="1">0</definedName>
    <definedName name="solver_rsd" localSheetId="0" hidden="1">0</definedName>
    <definedName name="solver_rsd" localSheetId="1" hidden="1">0</definedName>
    <definedName name="solver_rsd" localSheetId="11" hidden="1">0</definedName>
    <definedName name="solver_scl" localSheetId="2" hidden="1">1</definedName>
    <definedName name="solver_scl" localSheetId="3" hidden="1">1</definedName>
    <definedName name="solver_scl" localSheetId="5" hidden="1">2</definedName>
    <definedName name="solver_scl" localSheetId="4" hidden="1">2</definedName>
    <definedName name="solver_scl" localSheetId="6" hidden="1">1</definedName>
    <definedName name="solver_scl" localSheetId="7" hidden="1">1</definedName>
    <definedName name="solver_scl" localSheetId="8" hidden="1">1</definedName>
    <definedName name="solver_scl" localSheetId="9" hidden="1">1</definedName>
    <definedName name="solver_scl" localSheetId="10" hidden="1">1</definedName>
    <definedName name="solver_scl" localSheetId="12" hidden="1">1</definedName>
    <definedName name="solver_scl" localSheetId="13" hidden="1">1</definedName>
    <definedName name="solver_scl" localSheetId="14" hidden="1">1</definedName>
    <definedName name="solver_scl" localSheetId="0" hidden="1">1</definedName>
    <definedName name="solver_scl" localSheetId="1" hidden="1">1</definedName>
    <definedName name="solver_scl" localSheetId="11" hidden="1">1</definedName>
    <definedName name="solver_sho" localSheetId="2" hidden="1">2</definedName>
    <definedName name="solver_sho" localSheetId="3" hidden="1">2</definedName>
    <definedName name="solver_sho" localSheetId="5" hidden="1">2</definedName>
    <definedName name="solver_sho" localSheetId="4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ho" localSheetId="9" hidden="1">2</definedName>
    <definedName name="solver_sho" localSheetId="10" hidden="1">2</definedName>
    <definedName name="solver_sho" localSheetId="12" hidden="1">2</definedName>
    <definedName name="solver_sho" localSheetId="13" hidden="1">2</definedName>
    <definedName name="solver_sho" localSheetId="14" hidden="1">2</definedName>
    <definedName name="solver_sho" localSheetId="0" hidden="1">2</definedName>
    <definedName name="solver_sho" localSheetId="1" hidden="1">2</definedName>
    <definedName name="solver_sho" localSheetId="11" hidden="1">2</definedName>
    <definedName name="solver_ssz" localSheetId="2" hidden="1">100</definedName>
    <definedName name="solver_ssz" localSheetId="3" hidden="1">100</definedName>
    <definedName name="solver_ssz" localSheetId="5" hidden="1">100</definedName>
    <definedName name="solver_ssz" localSheetId="4" hidden="1">100</definedName>
    <definedName name="solver_ssz" localSheetId="6" hidden="1">100</definedName>
    <definedName name="solver_ssz" localSheetId="7" hidden="1">100</definedName>
    <definedName name="solver_ssz" localSheetId="8" hidden="1">100</definedName>
    <definedName name="solver_ssz" localSheetId="9" hidden="1">100</definedName>
    <definedName name="solver_ssz" localSheetId="10" hidden="1">100</definedName>
    <definedName name="solver_ssz" localSheetId="12" hidden="1">100</definedName>
    <definedName name="solver_ssz" localSheetId="13" hidden="1">100</definedName>
    <definedName name="solver_ssz" localSheetId="14" hidden="1">100</definedName>
    <definedName name="solver_ssz" localSheetId="0" hidden="1">100</definedName>
    <definedName name="solver_ssz" localSheetId="1" hidden="1">100</definedName>
    <definedName name="solver_ssz" localSheetId="11" hidden="1">100</definedName>
    <definedName name="solver_tim" localSheetId="2" hidden="1">2147483647</definedName>
    <definedName name="solver_tim" localSheetId="3" hidden="1">2147483647</definedName>
    <definedName name="solver_tim" localSheetId="5" hidden="1">2147483647</definedName>
    <definedName name="solver_tim" localSheetId="4" hidden="1">2147483647</definedName>
    <definedName name="solver_tim" localSheetId="6" hidden="1">2147483647</definedName>
    <definedName name="solver_tim" localSheetId="7" hidden="1">2147483647</definedName>
    <definedName name="solver_tim" localSheetId="8" hidden="1">2147483647</definedName>
    <definedName name="solver_tim" localSheetId="9" hidden="1">2147483647</definedName>
    <definedName name="solver_tim" localSheetId="10" hidden="1">2147483647</definedName>
    <definedName name="solver_tim" localSheetId="12" hidden="1">2147483647</definedName>
    <definedName name="solver_tim" localSheetId="13" hidden="1">2147483647</definedName>
    <definedName name="solver_tim" localSheetId="14" hidden="1">2147483647</definedName>
    <definedName name="solver_tim" localSheetId="0" hidden="1">2147483647</definedName>
    <definedName name="solver_tim" localSheetId="1" hidden="1">2147483647</definedName>
    <definedName name="solver_tim" localSheetId="11" hidden="1">2147483647</definedName>
    <definedName name="solver_tol" localSheetId="2" hidden="1">0.01</definedName>
    <definedName name="solver_tol" localSheetId="3" hidden="1">0.01</definedName>
    <definedName name="solver_tol" localSheetId="5" hidden="1">0</definedName>
    <definedName name="solver_tol" localSheetId="4" hidden="1">0</definedName>
    <definedName name="solver_tol" localSheetId="6" hidden="1">0.01</definedName>
    <definedName name="solver_tol" localSheetId="7" hidden="1">0.01</definedName>
    <definedName name="solver_tol" localSheetId="8" hidden="1">0.01</definedName>
    <definedName name="solver_tol" localSheetId="9" hidden="1">0.01</definedName>
    <definedName name="solver_tol" localSheetId="10" hidden="1">0.01</definedName>
    <definedName name="solver_tol" localSheetId="12" hidden="1">0.01</definedName>
    <definedName name="solver_tol" localSheetId="13" hidden="1">0.01</definedName>
    <definedName name="solver_tol" localSheetId="14" hidden="1">0.01</definedName>
    <definedName name="solver_tol" localSheetId="0" hidden="1">0.01</definedName>
    <definedName name="solver_tol" localSheetId="1" hidden="1">0.01</definedName>
    <definedName name="solver_tol" localSheetId="11" hidden="1">0.01</definedName>
    <definedName name="solver_typ" localSheetId="2" hidden="1">2</definedName>
    <definedName name="solver_typ" localSheetId="3" hidden="1">1</definedName>
    <definedName name="solver_typ" localSheetId="5" hidden="1">1</definedName>
    <definedName name="solver_typ" localSheetId="4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typ" localSheetId="9" hidden="1">2</definedName>
    <definedName name="solver_typ" localSheetId="10" hidden="1">1</definedName>
    <definedName name="solver_typ" localSheetId="12" hidden="1">2</definedName>
    <definedName name="solver_typ" localSheetId="13" hidden="1">2</definedName>
    <definedName name="solver_typ" localSheetId="14" hidden="1">2</definedName>
    <definedName name="solver_typ" localSheetId="0" hidden="1">1</definedName>
    <definedName name="solver_typ" localSheetId="1" hidden="1">1</definedName>
    <definedName name="solver_typ" localSheetId="11" hidden="1">1</definedName>
    <definedName name="solver_val" localSheetId="2" hidden="1">0</definedName>
    <definedName name="solver_val" localSheetId="3" hidden="1">0</definedName>
    <definedName name="solver_val" localSheetId="5" hidden="1">0</definedName>
    <definedName name="solver_val" localSheetId="4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al" localSheetId="10" hidden="1">0</definedName>
    <definedName name="solver_val" localSheetId="12" hidden="1">0</definedName>
    <definedName name="solver_val" localSheetId="13" hidden="1">0</definedName>
    <definedName name="solver_val" localSheetId="14" hidden="1">0</definedName>
    <definedName name="solver_val" localSheetId="0" hidden="1">0</definedName>
    <definedName name="solver_val" localSheetId="1" hidden="1">0</definedName>
    <definedName name="solver_val" localSheetId="11" hidden="1">0</definedName>
    <definedName name="solver_ver" localSheetId="2" hidden="1">3</definedName>
    <definedName name="solver_ver" localSheetId="3" hidden="1">3</definedName>
    <definedName name="solver_ver" localSheetId="5" hidden="1">3</definedName>
    <definedName name="solver_ver" localSheetId="4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solver_ver" localSheetId="9" hidden="1">3</definedName>
    <definedName name="solver_ver" localSheetId="10" hidden="1">3</definedName>
    <definedName name="solver_ver" localSheetId="12" hidden="1">3</definedName>
    <definedName name="solver_ver" localSheetId="13" hidden="1">3</definedName>
    <definedName name="solver_ver" localSheetId="14" hidden="1">3</definedName>
    <definedName name="solver_ver" localSheetId="0" hidden="1">3</definedName>
    <definedName name="solver_ver" localSheetId="1" hidden="1">3</definedName>
    <definedName name="solver_ver" localSheetId="11" hidden="1">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70" l="1"/>
  <c r="K16" i="70"/>
  <c r="K15" i="70"/>
  <c r="K14" i="70"/>
  <c r="K13" i="70"/>
  <c r="K12" i="70"/>
  <c r="K11" i="70"/>
  <c r="K10" i="70"/>
  <c r="K5" i="70"/>
  <c r="K10" i="69"/>
  <c r="K8" i="69"/>
  <c r="K14" i="69"/>
  <c r="K13" i="69"/>
  <c r="K12" i="69"/>
  <c r="K11" i="69"/>
  <c r="K9" i="69"/>
  <c r="K5" i="69"/>
  <c r="K15" i="34"/>
  <c r="D27" i="67"/>
  <c r="D26" i="67"/>
  <c r="D28" i="67"/>
  <c r="D29" i="67"/>
  <c r="E27" i="67"/>
  <c r="E26" i="67"/>
  <c r="E28" i="67"/>
  <c r="F27" i="67"/>
  <c r="F26" i="67"/>
  <c r="F28" i="67"/>
  <c r="G27" i="67"/>
  <c r="G26" i="67"/>
  <c r="G28" i="67"/>
  <c r="H27" i="67"/>
  <c r="H26" i="67"/>
  <c r="H28" i="67"/>
  <c r="I27" i="67"/>
  <c r="I26" i="67"/>
  <c r="I28" i="67"/>
  <c r="J27" i="67"/>
  <c r="J26" i="67"/>
  <c r="J28" i="67"/>
  <c r="K27" i="67"/>
  <c r="K26" i="67"/>
  <c r="K28" i="67"/>
  <c r="L27" i="67"/>
  <c r="L26" i="67"/>
  <c r="L28" i="67"/>
  <c r="M27" i="67"/>
  <c r="M26" i="67"/>
  <c r="M28" i="67"/>
  <c r="N27" i="67"/>
  <c r="N26" i="67"/>
  <c r="N28" i="67"/>
  <c r="O27" i="67"/>
  <c r="O26" i="67"/>
  <c r="O28" i="67"/>
  <c r="P27" i="67"/>
  <c r="P26" i="67"/>
  <c r="P28" i="67"/>
  <c r="Q27" i="67"/>
  <c r="Q26" i="67"/>
  <c r="Q28" i="67"/>
  <c r="R27" i="67"/>
  <c r="R26" i="67"/>
  <c r="R28" i="67"/>
  <c r="S27" i="67"/>
  <c r="S26" i="67"/>
  <c r="S28" i="67"/>
  <c r="T27" i="67"/>
  <c r="T26" i="67"/>
  <c r="T28" i="67"/>
  <c r="U27" i="67"/>
  <c r="U26" i="67"/>
  <c r="U28" i="67"/>
  <c r="V27" i="67"/>
  <c r="V26" i="67"/>
  <c r="V28" i="67"/>
  <c r="W27" i="67"/>
  <c r="W26" i="67"/>
  <c r="W28" i="67"/>
  <c r="D26" i="52"/>
  <c r="X27" i="67"/>
  <c r="X26" i="67"/>
  <c r="X28" i="67"/>
  <c r="E29" i="67"/>
  <c r="F29" i="67"/>
  <c r="G29" i="67"/>
  <c r="H29" i="67"/>
  <c r="I29" i="67"/>
  <c r="J29" i="67"/>
  <c r="K29" i="67"/>
  <c r="L29" i="67"/>
  <c r="M29" i="67"/>
  <c r="N29" i="67"/>
  <c r="O29" i="67"/>
  <c r="P29" i="67"/>
  <c r="Q29" i="67"/>
  <c r="R29" i="67"/>
  <c r="S29" i="67"/>
  <c r="T29" i="67"/>
  <c r="U29" i="67"/>
  <c r="V29" i="67"/>
  <c r="W29" i="67"/>
  <c r="G16" i="67"/>
  <c r="D16" i="67"/>
  <c r="E16" i="67"/>
  <c r="G20" i="67"/>
  <c r="F20" i="67"/>
  <c r="E20" i="67"/>
  <c r="D20" i="67"/>
  <c r="G19" i="67"/>
  <c r="F19" i="67"/>
  <c r="E19" i="67"/>
  <c r="D19" i="67"/>
  <c r="G18" i="67"/>
  <c r="F18" i="67"/>
  <c r="E18" i="67"/>
  <c r="D18" i="67"/>
  <c r="G17" i="67"/>
  <c r="F17" i="67"/>
  <c r="E17" i="67"/>
  <c r="D17" i="67"/>
  <c r="F16" i="67"/>
  <c r="H16" i="52"/>
  <c r="H17" i="52"/>
  <c r="H18" i="52"/>
  <c r="H19" i="52"/>
  <c r="H20" i="52"/>
  <c r="H21" i="52"/>
  <c r="D27" i="52"/>
  <c r="D28" i="52"/>
  <c r="D29" i="52"/>
  <c r="Z35" i="67"/>
  <c r="Z34" i="67"/>
  <c r="Z33" i="67"/>
  <c r="Z32" i="67"/>
  <c r="Z37" i="67"/>
  <c r="Z38" i="67"/>
  <c r="Z39" i="67"/>
  <c r="Z40" i="67"/>
  <c r="Z36" i="67"/>
  <c r="X37" i="67"/>
  <c r="X38" i="67"/>
  <c r="X39" i="67"/>
  <c r="X40" i="67"/>
  <c r="X35" i="67"/>
  <c r="X34" i="67"/>
  <c r="X33" i="67"/>
  <c r="X32" i="67"/>
  <c r="P21" i="51"/>
  <c r="D19" i="25" a="1"/>
  <c r="D19" i="25"/>
  <c r="E19" i="25"/>
  <c r="F19" i="25"/>
  <c r="G19" i="25"/>
  <c r="H19" i="25"/>
  <c r="I19" i="25"/>
  <c r="J19" i="25"/>
  <c r="D18" i="25" a="1"/>
  <c r="D18" i="25"/>
  <c r="E18" i="25"/>
  <c r="F18" i="25"/>
  <c r="G18" i="25"/>
  <c r="H18" i="25"/>
  <c r="I18" i="25"/>
  <c r="J18" i="25"/>
  <c r="D15" i="25" a="1"/>
  <c r="D15" i="25"/>
  <c r="E15" i="25"/>
  <c r="F15" i="25"/>
  <c r="G15" i="25"/>
  <c r="H15" i="25"/>
  <c r="I15" i="25"/>
  <c r="J15" i="25"/>
  <c r="D14" i="39" a="1"/>
  <c r="D14" i="39"/>
  <c r="E14" i="39"/>
  <c r="F14" i="39"/>
  <c r="G14" i="39"/>
  <c r="H14" i="39"/>
  <c r="I14" i="39"/>
  <c r="J14" i="39" a="1"/>
  <c r="J14" i="39"/>
  <c r="K14" i="39"/>
  <c r="L14" i="39"/>
  <c r="M14" i="39"/>
  <c r="N14" i="39"/>
  <c r="O14" i="39"/>
  <c r="J17" i="39"/>
  <c r="E15" i="31"/>
  <c r="W23" i="60"/>
  <c r="V23" i="60"/>
  <c r="U23" i="60"/>
  <c r="T23" i="60"/>
  <c r="S23" i="60"/>
  <c r="R23" i="60"/>
  <c r="Q23" i="60"/>
  <c r="P23" i="60"/>
  <c r="O23" i="60"/>
  <c r="N23" i="60"/>
  <c r="M23" i="60"/>
  <c r="L23" i="60"/>
  <c r="K23" i="60"/>
  <c r="J23" i="60"/>
  <c r="I23" i="60"/>
  <c r="H23" i="60"/>
  <c r="G23" i="60"/>
  <c r="F23" i="60"/>
  <c r="E23" i="60"/>
  <c r="D23" i="60"/>
  <c r="S22" i="60"/>
  <c r="R22" i="60"/>
  <c r="Q22" i="60"/>
  <c r="P22" i="60"/>
  <c r="O22" i="60"/>
  <c r="N22" i="60"/>
  <c r="M22" i="60"/>
  <c r="L22" i="60"/>
  <c r="K22" i="60"/>
  <c r="J22" i="60"/>
  <c r="I22" i="60"/>
  <c r="H22" i="60"/>
  <c r="G22" i="60"/>
  <c r="F22" i="60"/>
  <c r="E22" i="60"/>
  <c r="D22" i="60"/>
  <c r="O21" i="60"/>
  <c r="N21" i="60"/>
  <c r="M21" i="60"/>
  <c r="L21" i="60"/>
  <c r="K21" i="60"/>
  <c r="J21" i="60"/>
  <c r="I21" i="60"/>
  <c r="H21" i="60"/>
  <c r="G21" i="60"/>
  <c r="F21" i="60"/>
  <c r="E21" i="60"/>
  <c r="D21" i="60"/>
  <c r="K20" i="60"/>
  <c r="J20" i="60"/>
  <c r="I20" i="60"/>
  <c r="H20" i="60"/>
  <c r="G20" i="60"/>
  <c r="F20" i="60"/>
  <c r="E20" i="60"/>
  <c r="D20" i="60"/>
  <c r="D19" i="60"/>
  <c r="E19" i="60"/>
  <c r="F19" i="60"/>
  <c r="G19" i="60"/>
  <c r="X19" i="60"/>
  <c r="Z19" i="60"/>
  <c r="T16" i="60" a="1"/>
  <c r="T16" i="60"/>
  <c r="U16" i="60"/>
  <c r="V16" i="60"/>
  <c r="W16" i="60"/>
  <c r="P16" i="60" a="1"/>
  <c r="P16" i="60"/>
  <c r="Q16" i="60"/>
  <c r="R16" i="60"/>
  <c r="S16" i="60"/>
  <c r="L16" i="60" a="1"/>
  <c r="L16" i="60"/>
  <c r="M16" i="60"/>
  <c r="N16" i="60"/>
  <c r="O16" i="60"/>
  <c r="H16" i="60" a="1"/>
  <c r="H16" i="60"/>
  <c r="I16" i="60"/>
  <c r="J16" i="60"/>
  <c r="K16" i="60"/>
  <c r="D16" i="60" a="1"/>
  <c r="D16" i="60"/>
  <c r="E16" i="60"/>
  <c r="F16" i="60"/>
  <c r="G16" i="60"/>
  <c r="X16" i="60"/>
  <c r="D13" i="43"/>
  <c r="D14" i="43"/>
  <c r="D15" i="43"/>
  <c r="P17" i="39"/>
  <c r="K18" i="39"/>
  <c r="P18" i="39"/>
  <c r="Z23" i="60"/>
  <c r="Z22" i="60"/>
  <c r="Z21" i="60"/>
  <c r="Z20" i="60"/>
  <c r="X23" i="60"/>
  <c r="X21" i="60"/>
  <c r="X20" i="60"/>
  <c r="X22" i="60"/>
  <c r="G9" i="43"/>
  <c r="I3" i="43"/>
  <c r="E21" i="52"/>
  <c r="F21" i="52"/>
  <c r="G21" i="52"/>
  <c r="D21" i="52"/>
  <c r="N22" i="51"/>
  <c r="D21" i="51" a="1"/>
  <c r="D21" i="51"/>
  <c r="E21" i="51"/>
  <c r="F21" i="51"/>
  <c r="G21" i="51"/>
  <c r="H21" i="51"/>
  <c r="I21" i="51"/>
  <c r="J21" i="51"/>
  <c r="K21" i="51"/>
  <c r="L21" i="51"/>
  <c r="M21" i="51"/>
  <c r="D18" i="51" a="1"/>
  <c r="L18" i="51"/>
  <c r="K18" i="51"/>
  <c r="J18" i="51"/>
  <c r="I18" i="51"/>
  <c r="H18" i="51"/>
  <c r="G18" i="51"/>
  <c r="F18" i="51"/>
  <c r="E18" i="51"/>
  <c r="D18" i="51"/>
  <c r="M18" i="51"/>
  <c r="N21" i="51"/>
  <c r="N18" i="51"/>
  <c r="L17" i="48" a="1"/>
  <c r="L17" i="48"/>
  <c r="L18" i="48"/>
  <c r="L19" i="48"/>
  <c r="D19" i="48" a="1"/>
  <c r="D19" i="48"/>
  <c r="E19" i="48"/>
  <c r="F19" i="48"/>
  <c r="G19" i="48"/>
  <c r="H19" i="48"/>
  <c r="I19" i="48"/>
  <c r="D18" i="48" a="1"/>
  <c r="D18" i="48"/>
  <c r="E18" i="48"/>
  <c r="F18" i="48"/>
  <c r="G18" i="48"/>
  <c r="H18" i="48"/>
  <c r="I18" i="48"/>
  <c r="D17" i="48" a="1"/>
  <c r="D17" i="48"/>
  <c r="E17" i="48"/>
  <c r="F17" i="48"/>
  <c r="G17" i="48"/>
  <c r="H17" i="48"/>
  <c r="I17" i="48"/>
  <c r="J19" i="48"/>
  <c r="J18" i="48"/>
  <c r="G9" i="45"/>
  <c r="F9" i="45"/>
  <c r="E9" i="45"/>
  <c r="D9" i="45"/>
  <c r="I8" i="43"/>
  <c r="I7" i="43"/>
  <c r="I6" i="43"/>
  <c r="I5" i="43"/>
  <c r="I4" i="43"/>
  <c r="P23" i="39"/>
  <c r="L19" i="39"/>
  <c r="P19" i="39"/>
  <c r="R23" i="39"/>
  <c r="O22" i="39"/>
  <c r="N21" i="39"/>
  <c r="M20" i="39"/>
  <c r="K15" i="37"/>
  <c r="K18" i="37"/>
  <c r="M26" i="37"/>
  <c r="J26" i="37"/>
  <c r="I26" i="37"/>
  <c r="H26" i="37"/>
  <c r="G26" i="37"/>
  <c r="F26" i="37"/>
  <c r="E26" i="37"/>
  <c r="D26" i="37"/>
  <c r="M25" i="37"/>
  <c r="J25" i="37"/>
  <c r="I25" i="37"/>
  <c r="H25" i="37"/>
  <c r="G25" i="37"/>
  <c r="F25" i="37"/>
  <c r="E25" i="37"/>
  <c r="D25" i="37"/>
  <c r="M24" i="37"/>
  <c r="J24" i="37"/>
  <c r="I24" i="37"/>
  <c r="H24" i="37"/>
  <c r="G24" i="37"/>
  <c r="F24" i="37"/>
  <c r="E24" i="37"/>
  <c r="D24" i="37"/>
  <c r="M23" i="37"/>
  <c r="J23" i="37"/>
  <c r="I23" i="37"/>
  <c r="H23" i="37"/>
  <c r="G23" i="37"/>
  <c r="F23" i="37"/>
  <c r="E23" i="37"/>
  <c r="D23" i="37"/>
  <c r="M22" i="37"/>
  <c r="J22" i="37"/>
  <c r="I22" i="37"/>
  <c r="H22" i="37"/>
  <c r="G22" i="37"/>
  <c r="F22" i="37"/>
  <c r="E22" i="37"/>
  <c r="D22" i="37"/>
  <c r="M21" i="37"/>
  <c r="J21" i="37"/>
  <c r="I21" i="37"/>
  <c r="H21" i="37"/>
  <c r="G21" i="37"/>
  <c r="F21" i="37"/>
  <c r="E21" i="37"/>
  <c r="D21" i="37"/>
  <c r="M20" i="37"/>
  <c r="J20" i="37"/>
  <c r="I20" i="37"/>
  <c r="H20" i="37"/>
  <c r="G20" i="37"/>
  <c r="F20" i="37"/>
  <c r="E20" i="37"/>
  <c r="D20" i="37"/>
  <c r="M19" i="34"/>
  <c r="M20" i="34"/>
  <c r="M21" i="34"/>
  <c r="M22" i="34"/>
  <c r="M23" i="34"/>
  <c r="M24" i="34"/>
  <c r="M18" i="34"/>
  <c r="D19" i="34"/>
  <c r="E19" i="34"/>
  <c r="F19" i="34"/>
  <c r="G19" i="34"/>
  <c r="H19" i="34"/>
  <c r="I19" i="34"/>
  <c r="J19" i="34"/>
  <c r="D20" i="34"/>
  <c r="E20" i="34"/>
  <c r="F20" i="34"/>
  <c r="G20" i="34"/>
  <c r="H20" i="34"/>
  <c r="I20" i="34"/>
  <c r="J20" i="34"/>
  <c r="D21" i="34"/>
  <c r="E21" i="34"/>
  <c r="F21" i="34"/>
  <c r="G21" i="34"/>
  <c r="H21" i="34"/>
  <c r="I21" i="34"/>
  <c r="J21" i="34"/>
  <c r="D22" i="34"/>
  <c r="E22" i="34"/>
  <c r="F22" i="34"/>
  <c r="G22" i="34"/>
  <c r="H22" i="34"/>
  <c r="I22" i="34"/>
  <c r="J22" i="34"/>
  <c r="D23" i="34"/>
  <c r="E23" i="34"/>
  <c r="F23" i="34"/>
  <c r="G23" i="34"/>
  <c r="H23" i="34"/>
  <c r="I23" i="34"/>
  <c r="J23" i="34"/>
  <c r="D24" i="34"/>
  <c r="E24" i="34"/>
  <c r="F24" i="34"/>
  <c r="G24" i="34"/>
  <c r="H24" i="34"/>
  <c r="I24" i="34"/>
  <c r="J24" i="34"/>
  <c r="E18" i="34"/>
  <c r="F18" i="34"/>
  <c r="G18" i="34"/>
  <c r="H18" i="34"/>
  <c r="I18" i="34"/>
  <c r="J18" i="34"/>
  <c r="D18" i="34"/>
  <c r="D19" i="31"/>
  <c r="E19" i="31"/>
  <c r="F19" i="31"/>
  <c r="G19" i="31"/>
  <c r="H19" i="31"/>
  <c r="D20" i="31"/>
  <c r="E20" i="31"/>
  <c r="F20" i="31"/>
  <c r="G20" i="31"/>
  <c r="H20" i="31"/>
  <c r="D21" i="31"/>
  <c r="E21" i="31"/>
  <c r="F21" i="31"/>
  <c r="G21" i="31"/>
  <c r="H21" i="31"/>
  <c r="D22" i="31"/>
  <c r="E22" i="31"/>
  <c r="F22" i="31"/>
  <c r="G22" i="31"/>
  <c r="H22" i="31"/>
  <c r="D23" i="31"/>
  <c r="E23" i="31"/>
  <c r="F23" i="31"/>
  <c r="G23" i="31"/>
  <c r="H23" i="31"/>
  <c r="D24" i="31"/>
  <c r="E24" i="31"/>
  <c r="F24" i="31"/>
  <c r="G24" i="31"/>
  <c r="H24" i="31"/>
  <c r="E18" i="31"/>
  <c r="F18" i="31"/>
  <c r="G18" i="31"/>
  <c r="H18" i="31"/>
  <c r="D18" i="31"/>
  <c r="F15" i="31"/>
  <c r="G15" i="31"/>
  <c r="H15" i="31"/>
  <c r="D15" i="31"/>
  <c r="I20" i="31"/>
  <c r="I21" i="31"/>
  <c r="I22" i="31"/>
  <c r="I23" i="31"/>
  <c r="I24" i="31"/>
  <c r="I19" i="31"/>
  <c r="K15" i="25"/>
  <c r="M19" i="25"/>
  <c r="M18" i="25"/>
  <c r="F12" i="15"/>
  <c r="E12" i="15"/>
  <c r="D12" i="15"/>
  <c r="K18" i="25"/>
  <c r="K19" i="25"/>
  <c r="K19" i="34"/>
  <c r="K20" i="34"/>
  <c r="K21" i="34"/>
  <c r="K22" i="34"/>
  <c r="K23" i="34"/>
  <c r="K24" i="34"/>
  <c r="K20" i="37"/>
  <c r="K21" i="37"/>
  <c r="K22" i="37"/>
  <c r="K23" i="37"/>
  <c r="K24" i="37"/>
  <c r="K25" i="37"/>
  <c r="K26" i="37"/>
  <c r="P20" i="39"/>
  <c r="P21" i="39"/>
  <c r="P22" i="39"/>
  <c r="I15" i="31"/>
  <c r="K18" i="34"/>
  <c r="J17" i="48"/>
  <c r="I18" i="31"/>
  <c r="P14" i="39"/>
  <c r="X36" i="67"/>
  <c r="X29" i="67"/>
</calcChain>
</file>

<file path=xl/sharedStrings.xml><?xml version="1.0" encoding="utf-8"?>
<sst xmlns="http://schemas.openxmlformats.org/spreadsheetml/2006/main" count="451" uniqueCount="178">
  <si>
    <t>x1</t>
  </si>
  <si>
    <t>x2</t>
  </si>
  <si>
    <t>Max</t>
  </si>
  <si>
    <t>Total</t>
  </si>
  <si>
    <t>&lt;=</t>
  </si>
  <si>
    <t>Disponível</t>
  </si>
  <si>
    <t>x3</t>
  </si>
  <si>
    <t>x4</t>
  </si>
  <si>
    <t>x5</t>
  </si>
  <si>
    <t>Restrições:</t>
  </si>
  <si>
    <t>&gt;=</t>
  </si>
  <si>
    <t>Margem</t>
  </si>
  <si>
    <t>Custo</t>
  </si>
  <si>
    <t>Capital</t>
  </si>
  <si>
    <t>NPV</t>
  </si>
  <si>
    <t>Projecto</t>
  </si>
  <si>
    <t>Seleccionar?</t>
  </si>
  <si>
    <t>Programadores</t>
  </si>
  <si>
    <t>Necessários</t>
  </si>
  <si>
    <t>Necessário</t>
  </si>
  <si>
    <t>Estimado</t>
  </si>
  <si>
    <t>NPV (estimado)</t>
  </si>
  <si>
    <t>x6</t>
  </si>
  <si>
    <t>x7</t>
  </si>
  <si>
    <t>Disponibilidade</t>
  </si>
  <si>
    <t>Sanford</t>
  </si>
  <si>
    <t>Altamonte</t>
  </si>
  <si>
    <t>Apopka</t>
  </si>
  <si>
    <t>Casselberry</t>
  </si>
  <si>
    <t>Maitland</t>
  </si>
  <si>
    <t>Região</t>
  </si>
  <si>
    <t>Custo ($1000)</t>
  </si>
  <si>
    <t>Local</t>
  </si>
  <si>
    <t>Região 1</t>
  </si>
  <si>
    <t>Região 2</t>
  </si>
  <si>
    <t>Região 3</t>
  </si>
  <si>
    <t>Região 4</t>
  </si>
  <si>
    <t>Região 5</t>
  </si>
  <si>
    <t>Região 6</t>
  </si>
  <si>
    <t>Região 7</t>
  </si>
  <si>
    <t>=</t>
  </si>
  <si>
    <t>Min</t>
  </si>
  <si>
    <t>Domingo</t>
  </si>
  <si>
    <t>Segunda</t>
  </si>
  <si>
    <t>Terça</t>
  </si>
  <si>
    <t>Quarta</t>
  </si>
  <si>
    <t>Quinta</t>
  </si>
  <si>
    <t>Sexta</t>
  </si>
  <si>
    <t>Sábado</t>
  </si>
  <si>
    <t>Turno</t>
  </si>
  <si>
    <t>Dia trabalho = 1; Dia Folga = 0</t>
  </si>
  <si>
    <t>Nadadores</t>
  </si>
  <si>
    <t>necessários</t>
  </si>
  <si>
    <t>Folga fim-de-semana</t>
  </si>
  <si>
    <t>Custo Fixo</t>
  </si>
  <si>
    <t>Custo Variável</t>
  </si>
  <si>
    <t>Capacidade</t>
  </si>
  <si>
    <t>y1</t>
  </si>
  <si>
    <t>y2</t>
  </si>
  <si>
    <t>y3</t>
  </si>
  <si>
    <t>y4</t>
  </si>
  <si>
    <t>y5</t>
  </si>
  <si>
    <t>y6</t>
  </si>
  <si>
    <t>Máquina</t>
  </si>
  <si>
    <t>Prod. Máq. 1</t>
  </si>
  <si>
    <t>Prod. Máq. 2</t>
  </si>
  <si>
    <t>Prod. Máq. 3</t>
  </si>
  <si>
    <t>Prod. Máq. 4</t>
  </si>
  <si>
    <t>Prod. Máq. 5</t>
  </si>
  <si>
    <t>Prod. Máq. 6</t>
  </si>
  <si>
    <t>Encomenda</t>
  </si>
  <si>
    <t>Encomeda</t>
  </si>
  <si>
    <t>Quantidade</t>
  </si>
  <si>
    <t>Var. Binária</t>
  </si>
  <si>
    <t>Rest. Ligação</t>
  </si>
  <si>
    <t>Produzido</t>
  </si>
  <si>
    <t>Custo Fixo Tot.</t>
  </si>
  <si>
    <t>Custo Variável Tot.</t>
  </si>
  <si>
    <t>CUSTO TOTAL</t>
  </si>
  <si>
    <t>Padrão de corte</t>
  </si>
  <si>
    <t>7 pés</t>
  </si>
  <si>
    <t>9 pés</t>
  </si>
  <si>
    <t>11 pés</t>
  </si>
  <si>
    <t>N.º placas a cortar</t>
  </si>
  <si>
    <t>Obtidas</t>
  </si>
  <si>
    <t>N.º peças obtidas</t>
  </si>
  <si>
    <t>TOTAL Cortadas</t>
  </si>
  <si>
    <t>Encom. 7 pés</t>
  </si>
  <si>
    <t>Encom. 9 pés</t>
  </si>
  <si>
    <t>Encom. 11 pés</t>
  </si>
  <si>
    <t>N.º Cortes Padrão</t>
  </si>
  <si>
    <t>Alteração</t>
  </si>
  <si>
    <t>Poupança no peso</t>
  </si>
  <si>
    <t>x8</t>
  </si>
  <si>
    <t>x9</t>
  </si>
  <si>
    <t>x10</t>
  </si>
  <si>
    <t>Poupança peso</t>
  </si>
  <si>
    <t>Cond. Alterações 4 e 7</t>
  </si>
  <si>
    <t>Poupança mínima</t>
  </si>
  <si>
    <t>Carro 1</t>
  </si>
  <si>
    <t>Carro 2</t>
  </si>
  <si>
    <t>Carro 3</t>
  </si>
  <si>
    <t>Carro 4</t>
  </si>
  <si>
    <t>Camião 1</t>
  </si>
  <si>
    <t>Camião 2</t>
  </si>
  <si>
    <t>Camião 3</t>
  </si>
  <si>
    <t>Camião 4</t>
  </si>
  <si>
    <t>Camião 5</t>
  </si>
  <si>
    <t>Custo marginal de recolha e entrega</t>
  </si>
  <si>
    <t>n.º carros existentes</t>
  </si>
  <si>
    <t>Afectados</t>
  </si>
  <si>
    <t>Leva Total</t>
  </si>
  <si>
    <t>Capacidade Camião</t>
  </si>
  <si>
    <t>Valor cobrado</t>
  </si>
  <si>
    <t>Lucro</t>
  </si>
  <si>
    <t>Custo Total</t>
  </si>
  <si>
    <t>Receita</t>
  </si>
  <si>
    <t>Capacidade Gerador</t>
  </si>
  <si>
    <t>10 MW</t>
  </si>
  <si>
    <t>25 MW</t>
  </si>
  <si>
    <t>50 MW</t>
  </si>
  <si>
    <t>100 MW</t>
  </si>
  <si>
    <t>Custo do gerador no ano ($1000)</t>
  </si>
  <si>
    <t>Ano 1</t>
  </si>
  <si>
    <t>Ano 2</t>
  </si>
  <si>
    <t>Ano 3</t>
  </si>
  <si>
    <t>Ano 4</t>
  </si>
  <si>
    <t>Ano 5</t>
  </si>
  <si>
    <t>x1 &lt;= 500 y1</t>
  </si>
  <si>
    <t>&lt;=&gt;</t>
  </si>
  <si>
    <t>x1 - 500 y1 &lt;= 0</t>
  </si>
  <si>
    <t>x1A</t>
  </si>
  <si>
    <t>x1B</t>
  </si>
  <si>
    <t>x1D</t>
  </si>
  <si>
    <t>x1C</t>
  </si>
  <si>
    <t>x2A</t>
  </si>
  <si>
    <t>x2B</t>
  </si>
  <si>
    <t>x2C</t>
  </si>
  <si>
    <t>x2D</t>
  </si>
  <si>
    <t>x3A</t>
  </si>
  <si>
    <t>x3B</t>
  </si>
  <si>
    <t>x3C</t>
  </si>
  <si>
    <t>x3D</t>
  </si>
  <si>
    <t>x4A</t>
  </si>
  <si>
    <t>x4B</t>
  </si>
  <si>
    <t>x4C</t>
  </si>
  <si>
    <t>x4D</t>
  </si>
  <si>
    <t>MW Ano 1</t>
  </si>
  <si>
    <t>MW Ano 2</t>
  </si>
  <si>
    <t>MW Ano 3</t>
  </si>
  <si>
    <t>MW Ano 4</t>
  </si>
  <si>
    <t>MW Ano 5</t>
  </si>
  <si>
    <t>MW mínimo</t>
  </si>
  <si>
    <t>MW inicial</t>
  </si>
  <si>
    <t>Gerador</t>
  </si>
  <si>
    <t>Custo TOTAL</t>
  </si>
  <si>
    <t>x11</t>
  </si>
  <si>
    <t>x21</t>
  </si>
  <si>
    <t>x31</t>
  </si>
  <si>
    <t>x41</t>
  </si>
  <si>
    <t>x12</t>
  </si>
  <si>
    <t>x22</t>
  </si>
  <si>
    <t>x32</t>
  </si>
  <si>
    <t>x42</t>
  </si>
  <si>
    <t>x13</t>
  </si>
  <si>
    <t>x23</t>
  </si>
  <si>
    <t>x33</t>
  </si>
  <si>
    <t>x43</t>
  </si>
  <si>
    <t>x14</t>
  </si>
  <si>
    <t>x24</t>
  </si>
  <si>
    <t>x34</t>
  </si>
  <si>
    <t>x44</t>
  </si>
  <si>
    <t>x15</t>
  </si>
  <si>
    <t>x25</t>
  </si>
  <si>
    <t>x35</t>
  </si>
  <si>
    <t>x45</t>
  </si>
  <si>
    <t>margem lucro</t>
  </si>
  <si>
    <t xml:space="preserve">Margem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</si>
</sst>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0070C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1" fillId="3" borderId="0" xfId="0" applyFont="1" applyFill="1"/>
    <xf numFmtId="0" fontId="1" fillId="0" borderId="0" xfId="0" applyFont="1" applyAlignment="1">
      <alignment horizontal="right"/>
    </xf>
    <xf numFmtId="0" fontId="2" fillId="6" borderId="0" xfId="0" applyFont="1" applyFill="1"/>
    <xf numFmtId="0" fontId="1" fillId="2" borderId="0" xfId="0" applyFont="1" applyFill="1"/>
    <xf numFmtId="0" fontId="1" fillId="7" borderId="0" xfId="0" applyFont="1" applyFill="1"/>
    <xf numFmtId="0" fontId="0" fillId="7" borderId="0" xfId="0" applyFill="1"/>
    <xf numFmtId="0" fontId="1" fillId="9" borderId="0" xfId="0" applyFont="1" applyFill="1"/>
    <xf numFmtId="0" fontId="0" fillId="9" borderId="0" xfId="0" applyFill="1"/>
    <xf numFmtId="0" fontId="1" fillId="0" borderId="4" xfId="0" applyFont="1" applyBorder="1"/>
    <xf numFmtId="0" fontId="1" fillId="9" borderId="10" xfId="0" applyFont="1" applyFill="1" applyBorder="1" applyAlignment="1">
      <alignment wrapText="1"/>
    </xf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/>
    <xf numFmtId="0" fontId="1" fillId="0" borderId="3" xfId="0" applyFont="1" applyBorder="1"/>
    <xf numFmtId="0" fontId="0" fillId="0" borderId="3" xfId="0" applyBorder="1"/>
    <xf numFmtId="0" fontId="2" fillId="6" borderId="3" xfId="0" applyFont="1" applyFill="1" applyBorder="1"/>
    <xf numFmtId="0" fontId="1" fillId="0" borderId="3" xfId="0" applyFont="1" applyBorder="1" applyAlignment="1">
      <alignment wrapText="1"/>
    </xf>
    <xf numFmtId="0" fontId="2" fillId="6" borderId="9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10" borderId="0" xfId="0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8" borderId="0" xfId="0" applyFill="1"/>
    <xf numFmtId="0" fontId="1" fillId="3" borderId="5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0" fillId="3" borderId="0" xfId="0" applyFill="1"/>
    <xf numFmtId="0" fontId="0" fillId="3" borderId="15" xfId="0" applyFill="1" applyBorder="1"/>
    <xf numFmtId="0" fontId="0" fillId="3" borderId="4" xfId="0" applyFill="1" applyBorder="1"/>
    <xf numFmtId="0" fontId="0" fillId="3" borderId="3" xfId="0" applyFill="1" applyBorder="1"/>
    <xf numFmtId="0" fontId="0" fillId="3" borderId="5" xfId="0" applyFill="1" applyBorder="1"/>
    <xf numFmtId="0" fontId="1" fillId="3" borderId="7" xfId="0" applyFont="1" applyFill="1" applyBorder="1" applyAlignment="1">
      <alignment wrapText="1"/>
    </xf>
    <xf numFmtId="0" fontId="0" fillId="3" borderId="8" xfId="0" applyFill="1" applyBorder="1"/>
    <xf numFmtId="0" fontId="0" fillId="3" borderId="7" xfId="0" applyFill="1" applyBorder="1"/>
    <xf numFmtId="0" fontId="0" fillId="3" borderId="10" xfId="0" applyFill="1" applyBorder="1"/>
    <xf numFmtId="0" fontId="1" fillId="3" borderId="10" xfId="0" applyFont="1" applyFill="1" applyBorder="1"/>
    <xf numFmtId="0" fontId="0" fillId="3" borderId="9" xfId="0" applyFill="1" applyBorder="1"/>
    <xf numFmtId="0" fontId="0" fillId="3" borderId="6" xfId="0" applyFill="1" applyBorder="1"/>
    <xf numFmtId="0" fontId="1" fillId="3" borderId="3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/>
    <xf numFmtId="0" fontId="1" fillId="11" borderId="8" xfId="0" applyFont="1" applyFill="1" applyBorder="1"/>
    <xf numFmtId="0" fontId="1" fillId="11" borderId="7" xfId="0" applyFont="1" applyFill="1" applyBorder="1"/>
    <xf numFmtId="0" fontId="1" fillId="11" borderId="10" xfId="0" applyFont="1" applyFill="1" applyBorder="1"/>
    <xf numFmtId="0" fontId="1" fillId="3" borderId="15" xfId="0" applyFont="1" applyFill="1" applyBorder="1"/>
    <xf numFmtId="0" fontId="1" fillId="3" borderId="18" xfId="0" applyFont="1" applyFill="1" applyBorder="1"/>
    <xf numFmtId="0" fontId="1" fillId="3" borderId="17" xfId="0" applyFont="1" applyFill="1" applyBorder="1"/>
    <xf numFmtId="0" fontId="1" fillId="3" borderId="19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/>
    </xf>
    <xf numFmtId="0" fontId="1" fillId="3" borderId="20" xfId="0" applyFont="1" applyFill="1" applyBorder="1"/>
    <xf numFmtId="0" fontId="1" fillId="3" borderId="19" xfId="0" applyFont="1" applyFill="1" applyBorder="1"/>
    <xf numFmtId="0" fontId="1" fillId="3" borderId="16" xfId="0" applyFont="1" applyFill="1" applyBorder="1"/>
    <xf numFmtId="0" fontId="1" fillId="3" borderId="8" xfId="0" applyFont="1" applyFill="1" applyBorder="1"/>
    <xf numFmtId="0" fontId="0" fillId="3" borderId="17" xfId="0" applyFill="1" applyBorder="1"/>
    <xf numFmtId="0" fontId="1" fillId="3" borderId="21" xfId="0" applyFont="1" applyFill="1" applyBorder="1"/>
    <xf numFmtId="9" fontId="0" fillId="3" borderId="5" xfId="0" applyNumberFormat="1" applyFill="1" applyBorder="1"/>
    <xf numFmtId="0" fontId="1" fillId="3" borderId="16" xfId="0" applyFont="1" applyFill="1" applyBorder="1" applyAlignment="1">
      <alignment wrapText="1"/>
    </xf>
    <xf numFmtId="0" fontId="0" fillId="3" borderId="20" xfId="0" applyFill="1" applyBorder="1"/>
    <xf numFmtId="0" fontId="0" fillId="3" borderId="19" xfId="0" applyFill="1" applyBorder="1"/>
    <xf numFmtId="0" fontId="1" fillId="3" borderId="6" xfId="0" applyFont="1" applyFill="1" applyBorder="1"/>
    <xf numFmtId="0" fontId="0" fillId="3" borderId="16" xfId="0" applyFill="1" applyBorder="1"/>
    <xf numFmtId="0" fontId="1" fillId="3" borderId="10" xfId="0" applyFont="1" applyFill="1" applyBorder="1" applyAlignment="1">
      <alignment wrapText="1"/>
    </xf>
    <xf numFmtId="0" fontId="1" fillId="5" borderId="8" xfId="0" applyFont="1" applyFill="1" applyBorder="1"/>
    <xf numFmtId="0" fontId="1" fillId="8" borderId="7" xfId="0" applyFont="1" applyFill="1" applyBorder="1"/>
    <xf numFmtId="0" fontId="0" fillId="11" borderId="0" xfId="0" applyFill="1"/>
    <xf numFmtId="0" fontId="0" fillId="11" borderId="4" xfId="0" applyFill="1" applyBorder="1"/>
    <xf numFmtId="0" fontId="0" fillId="11" borderId="3" xfId="0" applyFill="1" applyBorder="1"/>
    <xf numFmtId="0" fontId="0" fillId="11" borderId="5" xfId="0" applyFill="1" applyBorder="1"/>
    <xf numFmtId="0" fontId="0" fillId="11" borderId="18" xfId="0" applyFill="1" applyBorder="1"/>
    <xf numFmtId="0" fontId="0" fillId="11" borderId="17" xfId="0" applyFill="1" applyBorder="1"/>
    <xf numFmtId="0" fontId="0" fillId="11" borderId="15" xfId="0" applyFill="1" applyBorder="1"/>
    <xf numFmtId="0" fontId="0" fillId="11" borderId="9" xfId="0" applyFill="1" applyBorder="1"/>
    <xf numFmtId="0" fontId="0" fillId="11" borderId="6" xfId="0" applyFill="1" applyBorder="1"/>
    <xf numFmtId="0" fontId="1" fillId="8" borderId="10" xfId="0" applyFont="1" applyFill="1" applyBorder="1"/>
    <xf numFmtId="0" fontId="0" fillId="11" borderId="1" xfId="0" applyFill="1" applyBorder="1"/>
    <xf numFmtId="0" fontId="0" fillId="11" borderId="2" xfId="0" applyFill="1" applyBorder="1"/>
    <xf numFmtId="0" fontId="0" fillId="8" borderId="12" xfId="0" applyFill="1" applyBorder="1"/>
    <xf numFmtId="0" fontId="0" fillId="8" borderId="13" xfId="0" applyFill="1" applyBorder="1"/>
    <xf numFmtId="0" fontId="1" fillId="8" borderId="11" xfId="0" applyFont="1" applyFill="1" applyBorder="1" applyAlignment="1">
      <alignment wrapText="1"/>
    </xf>
    <xf numFmtId="0" fontId="1" fillId="11" borderId="14" xfId="0" applyFont="1" applyFill="1" applyBorder="1" applyAlignment="1">
      <alignment wrapText="1"/>
    </xf>
    <xf numFmtId="0" fontId="1" fillId="11" borderId="22" xfId="0" applyFont="1" applyFill="1" applyBorder="1"/>
    <xf numFmtId="0" fontId="1" fillId="11" borderId="23" xfId="0" applyFont="1" applyFill="1" applyBorder="1"/>
    <xf numFmtId="0" fontId="1" fillId="11" borderId="24" xfId="0" applyFont="1" applyFill="1" applyBorder="1"/>
    <xf numFmtId="0" fontId="0" fillId="11" borderId="21" xfId="0" applyFill="1" applyBorder="1"/>
    <xf numFmtId="0" fontId="0" fillId="11" borderId="20" xfId="0" applyFill="1" applyBorder="1"/>
    <xf numFmtId="0" fontId="0" fillId="11" borderId="19" xfId="0" applyFill="1" applyBorder="1"/>
    <xf numFmtId="0" fontId="1" fillId="11" borderId="25" xfId="0" applyFont="1" applyFill="1" applyBorder="1" applyAlignment="1">
      <alignment wrapText="1"/>
    </xf>
    <xf numFmtId="0" fontId="1" fillId="12" borderId="0" xfId="0" applyFont="1" applyFill="1"/>
    <xf numFmtId="0" fontId="0" fillId="12" borderId="9" xfId="0" applyFill="1" applyBorder="1"/>
    <xf numFmtId="0" fontId="0" fillId="12" borderId="0" xfId="0" applyFill="1"/>
    <xf numFmtId="0" fontId="0" fillId="12" borderId="4" xfId="0" applyFill="1" applyBorder="1"/>
    <xf numFmtId="0" fontId="0" fillId="12" borderId="3" xfId="0" applyFill="1" applyBorder="1"/>
    <xf numFmtId="0" fontId="0" fillId="6" borderId="0" xfId="0" applyFill="1"/>
    <xf numFmtId="0" fontId="0" fillId="12" borderId="5" xfId="0" applyFill="1" applyBorder="1"/>
    <xf numFmtId="4" fontId="1" fillId="12" borderId="0" xfId="0" applyNumberFormat="1" applyFont="1" applyFill="1"/>
    <xf numFmtId="0" fontId="0" fillId="13" borderId="20" xfId="0" applyFill="1" applyBorder="1"/>
    <xf numFmtId="0" fontId="0" fillId="13" borderId="19" xfId="0" applyFill="1" applyBorder="1"/>
    <xf numFmtId="0" fontId="0" fillId="13" borderId="8" xfId="0" applyFill="1" applyBorder="1"/>
    <xf numFmtId="0" fontId="0" fillId="13" borderId="7" xfId="0" applyFill="1" applyBorder="1"/>
    <xf numFmtId="0" fontId="0" fillId="13" borderId="10" xfId="0" applyFill="1" applyBorder="1"/>
    <xf numFmtId="0" fontId="0" fillId="13" borderId="21" xfId="0" applyFill="1" applyBorder="1"/>
    <xf numFmtId="0" fontId="1" fillId="13" borderId="21" xfId="0" applyFont="1" applyFill="1" applyBorder="1"/>
    <xf numFmtId="0" fontId="1" fillId="13" borderId="20" xfId="0" applyFont="1" applyFill="1" applyBorder="1"/>
    <xf numFmtId="0" fontId="1" fillId="13" borderId="19" xfId="0" applyFont="1" applyFill="1" applyBorder="1"/>
    <xf numFmtId="0" fontId="1" fillId="10" borderId="21" xfId="0" applyFont="1" applyFill="1" applyBorder="1"/>
    <xf numFmtId="0" fontId="1" fillId="0" borderId="19" xfId="0" applyFont="1" applyBorder="1"/>
    <xf numFmtId="0" fontId="1" fillId="13" borderId="16" xfId="0" applyFont="1" applyFill="1" applyBorder="1"/>
    <xf numFmtId="0" fontId="1" fillId="4" borderId="16" xfId="0" applyFont="1" applyFill="1" applyBorder="1"/>
    <xf numFmtId="4" fontId="1" fillId="4" borderId="16" xfId="0" applyNumberFormat="1" applyFont="1" applyFill="1" applyBorder="1"/>
    <xf numFmtId="0" fontId="1" fillId="3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1</xdr:row>
      <xdr:rowOff>47625</xdr:rowOff>
    </xdr:from>
    <xdr:to>
      <xdr:col>21</xdr:col>
      <xdr:colOff>263659</xdr:colOff>
      <xdr:row>21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62FA21-650D-49BE-A980-B109AFE3F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0175" y="238125"/>
          <a:ext cx="5902459" cy="441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21</xdr:col>
      <xdr:colOff>44584</xdr:colOff>
      <xdr:row>24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BCA4DB-3BBF-4F49-AC1F-C49FEAF74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381000"/>
          <a:ext cx="5902459" cy="460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1CB58-2CCA-4E9E-931E-29FDE1CE1487}">
  <dimension ref="B2:Z40"/>
  <sheetViews>
    <sheetView tabSelected="1" zoomScaleNormal="100" workbookViewId="0"/>
  </sheetViews>
  <sheetFormatPr defaultRowHeight="15" x14ac:dyDescent="0.25"/>
  <cols>
    <col min="2" max="2" width="4.42578125" bestFit="1" customWidth="1"/>
    <col min="3" max="3" width="13.42578125" bestFit="1" customWidth="1"/>
    <col min="4" max="8" width="8.5703125" customWidth="1"/>
    <col min="9" max="23" width="7.140625" customWidth="1"/>
    <col min="24" max="24" width="9.42578125" bestFit="1" customWidth="1"/>
    <col min="25" max="25" width="4" bestFit="1" customWidth="1"/>
    <col min="26" max="26" width="5.5703125" customWidth="1"/>
  </cols>
  <sheetData>
    <row r="2" spans="3:8" x14ac:dyDescent="0.25">
      <c r="C2" s="1"/>
      <c r="D2" s="28"/>
      <c r="E2" s="28"/>
      <c r="F2" s="28"/>
    </row>
    <row r="3" spans="3:8" x14ac:dyDescent="0.25">
      <c r="C3" s="54"/>
      <c r="D3" s="118" t="s">
        <v>108</v>
      </c>
      <c r="E3" s="118"/>
      <c r="F3" s="118"/>
      <c r="G3" s="119"/>
    </row>
    <row r="4" spans="3:8" ht="45" x14ac:dyDescent="0.25">
      <c r="C4" s="59"/>
      <c r="D4" s="32" t="s">
        <v>99</v>
      </c>
      <c r="E4" s="32" t="s">
        <v>100</v>
      </c>
      <c r="F4" s="32" t="s">
        <v>101</v>
      </c>
      <c r="G4" s="31" t="s">
        <v>102</v>
      </c>
      <c r="H4" s="65" t="s">
        <v>112</v>
      </c>
    </row>
    <row r="5" spans="3:8" x14ac:dyDescent="0.25">
      <c r="C5" s="58" t="s">
        <v>103</v>
      </c>
      <c r="D5" s="34">
        <v>276</v>
      </c>
      <c r="E5" s="34">
        <v>497</v>
      </c>
      <c r="F5" s="34">
        <v>251</v>
      </c>
      <c r="G5" s="35">
        <v>364</v>
      </c>
      <c r="H5" s="66">
        <v>2</v>
      </c>
    </row>
    <row r="6" spans="3:8" x14ac:dyDescent="0.25">
      <c r="C6" s="58" t="s">
        <v>104</v>
      </c>
      <c r="D6" s="34">
        <v>179</v>
      </c>
      <c r="E6" s="34">
        <v>375</v>
      </c>
      <c r="F6" s="34">
        <v>298</v>
      </c>
      <c r="G6" s="36">
        <v>190</v>
      </c>
      <c r="H6" s="66">
        <v>1</v>
      </c>
    </row>
    <row r="7" spans="3:8" x14ac:dyDescent="0.25">
      <c r="C7" s="58" t="s">
        <v>105</v>
      </c>
      <c r="D7" s="34">
        <v>150</v>
      </c>
      <c r="E7" s="34">
        <v>475</v>
      </c>
      <c r="F7" s="34">
        <v>344</v>
      </c>
      <c r="G7" s="36">
        <v>492</v>
      </c>
      <c r="H7" s="66">
        <v>1</v>
      </c>
    </row>
    <row r="8" spans="3:8" x14ac:dyDescent="0.25">
      <c r="C8" s="58" t="s">
        <v>106</v>
      </c>
      <c r="D8" s="34">
        <v>97</v>
      </c>
      <c r="E8" s="34">
        <v>163</v>
      </c>
      <c r="F8" s="34">
        <v>285</v>
      </c>
      <c r="G8" s="36">
        <v>185</v>
      </c>
      <c r="H8" s="66">
        <v>1</v>
      </c>
    </row>
    <row r="9" spans="3:8" x14ac:dyDescent="0.25">
      <c r="C9" s="59" t="s">
        <v>107</v>
      </c>
      <c r="D9" s="37">
        <v>305</v>
      </c>
      <c r="E9" s="37">
        <v>150</v>
      </c>
      <c r="F9" s="37">
        <v>225</v>
      </c>
      <c r="G9" s="38">
        <v>165</v>
      </c>
      <c r="H9" s="67">
        <v>2</v>
      </c>
    </row>
    <row r="10" spans="3:8" ht="30" x14ac:dyDescent="0.25">
      <c r="C10" s="48" t="s">
        <v>109</v>
      </c>
      <c r="D10" s="40">
        <v>1</v>
      </c>
      <c r="E10" s="41">
        <v>1</v>
      </c>
      <c r="F10" s="41">
        <v>1</v>
      </c>
      <c r="G10" s="42">
        <v>1</v>
      </c>
    </row>
    <row r="11" spans="3:8" x14ac:dyDescent="0.25">
      <c r="C11" s="63" t="s">
        <v>113</v>
      </c>
      <c r="D11" s="35">
        <v>600</v>
      </c>
    </row>
    <row r="12" spans="3:8" x14ac:dyDescent="0.25">
      <c r="C12" s="59" t="s">
        <v>176</v>
      </c>
      <c r="D12" s="64">
        <v>0.5</v>
      </c>
    </row>
    <row r="14" spans="3:8" x14ac:dyDescent="0.25">
      <c r="C14" s="1"/>
      <c r="D14" s="120" t="s">
        <v>177</v>
      </c>
      <c r="E14" s="121"/>
      <c r="F14" s="121"/>
      <c r="G14" s="121"/>
    </row>
    <row r="15" spans="3:8" x14ac:dyDescent="0.25">
      <c r="C15" s="23"/>
      <c r="D15" s="17" t="s">
        <v>99</v>
      </c>
      <c r="E15" s="17" t="s">
        <v>100</v>
      </c>
      <c r="F15" s="17" t="s">
        <v>101</v>
      </c>
      <c r="G15" s="23" t="s">
        <v>102</v>
      </c>
    </row>
    <row r="16" spans="3:8" x14ac:dyDescent="0.25">
      <c r="C16" s="12" t="s">
        <v>103</v>
      </c>
      <c r="D16">
        <f>$D$11-D5</f>
        <v>324</v>
      </c>
      <c r="E16">
        <f>$D$11-E5</f>
        <v>103</v>
      </c>
      <c r="F16">
        <f t="shared" ref="F16" si="0">$D$11-F5</f>
        <v>349</v>
      </c>
      <c r="G16" s="16">
        <f>$D$11-G5</f>
        <v>236</v>
      </c>
    </row>
    <row r="17" spans="2:26" x14ac:dyDescent="0.25">
      <c r="C17" s="12" t="s">
        <v>104</v>
      </c>
      <c r="D17">
        <f>$D$11-D6</f>
        <v>421</v>
      </c>
      <c r="E17">
        <f>$D$11-E6</f>
        <v>225</v>
      </c>
      <c r="F17">
        <f>$D$11-F6</f>
        <v>302</v>
      </c>
      <c r="G17" s="16">
        <f>$D$11-G6</f>
        <v>410</v>
      </c>
    </row>
    <row r="18" spans="2:26" x14ac:dyDescent="0.25">
      <c r="C18" s="12" t="s">
        <v>105</v>
      </c>
      <c r="D18">
        <f t="shared" ref="D18:G20" si="1">$D$11-D7</f>
        <v>450</v>
      </c>
      <c r="E18">
        <f t="shared" si="1"/>
        <v>125</v>
      </c>
      <c r="F18">
        <f t="shared" si="1"/>
        <v>256</v>
      </c>
      <c r="G18" s="16">
        <f t="shared" si="1"/>
        <v>108</v>
      </c>
    </row>
    <row r="19" spans="2:26" x14ac:dyDescent="0.25">
      <c r="C19" s="12" t="s">
        <v>106</v>
      </c>
      <c r="D19">
        <f t="shared" si="1"/>
        <v>503</v>
      </c>
      <c r="E19">
        <f t="shared" si="1"/>
        <v>437</v>
      </c>
      <c r="F19">
        <f t="shared" si="1"/>
        <v>315</v>
      </c>
      <c r="G19" s="16">
        <f t="shared" si="1"/>
        <v>415</v>
      </c>
    </row>
    <row r="20" spans="2:26" x14ac:dyDescent="0.25">
      <c r="C20" s="23" t="s">
        <v>107</v>
      </c>
      <c r="D20" s="25">
        <f t="shared" si="1"/>
        <v>295</v>
      </c>
      <c r="E20" s="18">
        <f t="shared" si="1"/>
        <v>450</v>
      </c>
      <c r="F20" s="18">
        <f t="shared" si="1"/>
        <v>375</v>
      </c>
      <c r="G20" s="24">
        <f t="shared" si="1"/>
        <v>435</v>
      </c>
    </row>
    <row r="24" spans="2:26" x14ac:dyDescent="0.25">
      <c r="D24" s="1" t="s">
        <v>156</v>
      </c>
      <c r="E24" s="1" t="s">
        <v>157</v>
      </c>
      <c r="F24" s="1" t="s">
        <v>158</v>
      </c>
      <c r="G24" s="1" t="s">
        <v>159</v>
      </c>
      <c r="H24" s="1" t="s">
        <v>160</v>
      </c>
      <c r="I24" s="1" t="s">
        <v>161</v>
      </c>
      <c r="J24" s="1" t="s">
        <v>162</v>
      </c>
      <c r="K24" s="1" t="s">
        <v>163</v>
      </c>
      <c r="L24" s="1" t="s">
        <v>164</v>
      </c>
      <c r="M24" s="1" t="s">
        <v>165</v>
      </c>
      <c r="N24" s="1" t="s">
        <v>166</v>
      </c>
      <c r="O24" s="1" t="s">
        <v>167</v>
      </c>
      <c r="P24" s="1" t="s">
        <v>168</v>
      </c>
      <c r="Q24" s="1" t="s">
        <v>169</v>
      </c>
      <c r="R24" s="1" t="s">
        <v>170</v>
      </c>
      <c r="S24" s="1" t="s">
        <v>171</v>
      </c>
      <c r="T24" s="1" t="s">
        <v>172</v>
      </c>
      <c r="U24" s="1" t="s">
        <v>173</v>
      </c>
      <c r="V24" s="1" t="s">
        <v>174</v>
      </c>
      <c r="W24" s="1" t="s">
        <v>175</v>
      </c>
    </row>
    <row r="25" spans="2:26" x14ac:dyDescent="0.25">
      <c r="C25" s="1"/>
      <c r="D25" s="50">
        <v>0</v>
      </c>
      <c r="E25" s="51">
        <v>0</v>
      </c>
      <c r="F25" s="51">
        <v>0</v>
      </c>
      <c r="G25" s="51">
        <v>0</v>
      </c>
      <c r="H25" s="72">
        <v>0</v>
      </c>
      <c r="I25" s="72">
        <v>0</v>
      </c>
      <c r="J25" s="72">
        <v>0</v>
      </c>
      <c r="K25" s="72">
        <v>1</v>
      </c>
      <c r="L25" s="51">
        <v>0</v>
      </c>
      <c r="M25" s="51">
        <v>0</v>
      </c>
      <c r="N25" s="51">
        <v>0</v>
      </c>
      <c r="O25" s="51">
        <v>0</v>
      </c>
      <c r="P25" s="72">
        <v>1</v>
      </c>
      <c r="Q25" s="72">
        <v>0</v>
      </c>
      <c r="R25" s="72">
        <v>0</v>
      </c>
      <c r="S25" s="72">
        <v>0</v>
      </c>
      <c r="T25" s="51">
        <v>0</v>
      </c>
      <c r="U25" s="51">
        <v>1</v>
      </c>
      <c r="V25" s="51">
        <v>1</v>
      </c>
      <c r="W25" s="52">
        <v>0</v>
      </c>
      <c r="X25" s="5"/>
    </row>
    <row r="26" spans="2:26" x14ac:dyDescent="0.25">
      <c r="C26" t="s">
        <v>12</v>
      </c>
      <c r="D26">
        <f>D5</f>
        <v>276</v>
      </c>
      <c r="E26">
        <f t="shared" ref="E26:G26" si="2">E5</f>
        <v>497</v>
      </c>
      <c r="F26">
        <f t="shared" si="2"/>
        <v>251</v>
      </c>
      <c r="G26">
        <f t="shared" si="2"/>
        <v>364</v>
      </c>
      <c r="H26">
        <f>D6</f>
        <v>179</v>
      </c>
      <c r="I26">
        <f t="shared" ref="I26:K26" si="3">E6</f>
        <v>375</v>
      </c>
      <c r="J26">
        <f t="shared" si="3"/>
        <v>298</v>
      </c>
      <c r="K26">
        <f t="shared" si="3"/>
        <v>190</v>
      </c>
      <c r="L26">
        <f>D7</f>
        <v>150</v>
      </c>
      <c r="M26">
        <f t="shared" ref="M26:O26" si="4">E7</f>
        <v>475</v>
      </c>
      <c r="N26">
        <f t="shared" si="4"/>
        <v>344</v>
      </c>
      <c r="O26">
        <f t="shared" si="4"/>
        <v>492</v>
      </c>
      <c r="P26">
        <f>D8</f>
        <v>97</v>
      </c>
      <c r="Q26">
        <f t="shared" ref="Q26:S26" si="5">E8</f>
        <v>163</v>
      </c>
      <c r="R26">
        <f t="shared" si="5"/>
        <v>285</v>
      </c>
      <c r="S26">
        <f t="shared" si="5"/>
        <v>185</v>
      </c>
      <c r="T26">
        <f>D9</f>
        <v>305</v>
      </c>
      <c r="U26">
        <f t="shared" ref="U26:W26" si="6">E9</f>
        <v>150</v>
      </c>
      <c r="V26">
        <f t="shared" si="6"/>
        <v>225</v>
      </c>
      <c r="W26">
        <f t="shared" si="6"/>
        <v>165</v>
      </c>
      <c r="X26" s="5">
        <f>SUMPRODUCT(D26:W26,$D$25:$W$25)</f>
        <v>662</v>
      </c>
    </row>
    <row r="27" spans="2:26" x14ac:dyDescent="0.25">
      <c r="C27" t="s">
        <v>116</v>
      </c>
      <c r="D27">
        <f>$D$11</f>
        <v>600</v>
      </c>
      <c r="E27">
        <f t="shared" ref="E27:V27" si="7">$D$11</f>
        <v>600</v>
      </c>
      <c r="F27">
        <f t="shared" si="7"/>
        <v>600</v>
      </c>
      <c r="G27">
        <f t="shared" si="7"/>
        <v>600</v>
      </c>
      <c r="H27">
        <f t="shared" si="7"/>
        <v>600</v>
      </c>
      <c r="I27">
        <f t="shared" si="7"/>
        <v>600</v>
      </c>
      <c r="J27">
        <f t="shared" si="7"/>
        <v>600</v>
      </c>
      <c r="K27">
        <f t="shared" si="7"/>
        <v>600</v>
      </c>
      <c r="L27">
        <f t="shared" si="7"/>
        <v>600</v>
      </c>
      <c r="M27">
        <f t="shared" si="7"/>
        <v>600</v>
      </c>
      <c r="N27">
        <f t="shared" si="7"/>
        <v>600</v>
      </c>
      <c r="O27">
        <f t="shared" si="7"/>
        <v>600</v>
      </c>
      <c r="P27">
        <f t="shared" si="7"/>
        <v>600</v>
      </c>
      <c r="Q27">
        <f t="shared" si="7"/>
        <v>600</v>
      </c>
      <c r="R27">
        <f t="shared" si="7"/>
        <v>600</v>
      </c>
      <c r="S27">
        <f t="shared" si="7"/>
        <v>600</v>
      </c>
      <c r="T27">
        <f t="shared" si="7"/>
        <v>600</v>
      </c>
      <c r="U27">
        <f t="shared" si="7"/>
        <v>600</v>
      </c>
      <c r="V27">
        <f t="shared" si="7"/>
        <v>600</v>
      </c>
      <c r="W27">
        <f>$D$11</f>
        <v>600</v>
      </c>
      <c r="X27" s="5">
        <f>SUMPRODUCT(D27:W27,$D$25:$W$25)</f>
        <v>2400</v>
      </c>
    </row>
    <row r="28" spans="2:26" x14ac:dyDescent="0.25">
      <c r="C28" t="s">
        <v>11</v>
      </c>
      <c r="D28">
        <f>D27-D26</f>
        <v>324</v>
      </c>
      <c r="E28">
        <f t="shared" ref="E28:W28" si="8">E27-E26</f>
        <v>103</v>
      </c>
      <c r="F28">
        <f t="shared" si="8"/>
        <v>349</v>
      </c>
      <c r="G28">
        <f t="shared" si="8"/>
        <v>236</v>
      </c>
      <c r="H28">
        <f t="shared" si="8"/>
        <v>421</v>
      </c>
      <c r="I28">
        <f t="shared" si="8"/>
        <v>225</v>
      </c>
      <c r="J28">
        <f t="shared" si="8"/>
        <v>302</v>
      </c>
      <c r="K28">
        <f t="shared" si="8"/>
        <v>410</v>
      </c>
      <c r="L28">
        <f t="shared" si="8"/>
        <v>450</v>
      </c>
      <c r="M28">
        <f t="shared" si="8"/>
        <v>125</v>
      </c>
      <c r="N28">
        <f t="shared" si="8"/>
        <v>256</v>
      </c>
      <c r="O28">
        <f t="shared" si="8"/>
        <v>108</v>
      </c>
      <c r="P28">
        <f t="shared" si="8"/>
        <v>503</v>
      </c>
      <c r="Q28">
        <f t="shared" si="8"/>
        <v>437</v>
      </c>
      <c r="R28">
        <f t="shared" si="8"/>
        <v>315</v>
      </c>
      <c r="S28">
        <f t="shared" si="8"/>
        <v>415</v>
      </c>
      <c r="T28">
        <f t="shared" si="8"/>
        <v>295</v>
      </c>
      <c r="U28">
        <f t="shared" si="8"/>
        <v>450</v>
      </c>
      <c r="V28">
        <f t="shared" si="8"/>
        <v>375</v>
      </c>
      <c r="W28">
        <f t="shared" si="8"/>
        <v>435</v>
      </c>
      <c r="X28" s="5">
        <f t="shared" ref="X28" si="9">SUMPRODUCT(D28:W28,$D$25:$W$25)</f>
        <v>1738</v>
      </c>
    </row>
    <row r="29" spans="2:26" x14ac:dyDescent="0.25">
      <c r="B29" s="2" t="s">
        <v>2</v>
      </c>
      <c r="C29" s="1" t="s">
        <v>114</v>
      </c>
      <c r="D29" s="1">
        <f>$D$12*D28</f>
        <v>162</v>
      </c>
      <c r="E29" s="1">
        <f>$D$12*E28</f>
        <v>51.5</v>
      </c>
      <c r="F29" s="1">
        <f t="shared" ref="F29:W29" si="10">$D$12*F28</f>
        <v>174.5</v>
      </c>
      <c r="G29" s="1">
        <f>$D$12*G28</f>
        <v>118</v>
      </c>
      <c r="H29" s="1">
        <f t="shared" si="10"/>
        <v>210.5</v>
      </c>
      <c r="I29" s="1">
        <f>$D$12*I28</f>
        <v>112.5</v>
      </c>
      <c r="J29" s="1">
        <f t="shared" si="10"/>
        <v>151</v>
      </c>
      <c r="K29" s="1">
        <f>$D$12*K28</f>
        <v>205</v>
      </c>
      <c r="L29" s="1">
        <f t="shared" si="10"/>
        <v>225</v>
      </c>
      <c r="M29" s="1">
        <f t="shared" si="10"/>
        <v>62.5</v>
      </c>
      <c r="N29" s="1">
        <f>$D$12*N28</f>
        <v>128</v>
      </c>
      <c r="O29" s="1">
        <f t="shared" si="10"/>
        <v>54</v>
      </c>
      <c r="P29" s="1">
        <f t="shared" si="10"/>
        <v>251.5</v>
      </c>
      <c r="Q29" s="1">
        <f t="shared" si="10"/>
        <v>218.5</v>
      </c>
      <c r="R29" s="1">
        <f t="shared" si="10"/>
        <v>157.5</v>
      </c>
      <c r="S29" s="1">
        <f t="shared" si="10"/>
        <v>207.5</v>
      </c>
      <c r="T29" s="1">
        <f t="shared" si="10"/>
        <v>147.5</v>
      </c>
      <c r="U29" s="1">
        <f t="shared" si="10"/>
        <v>225</v>
      </c>
      <c r="V29" s="1">
        <f t="shared" si="10"/>
        <v>187.5</v>
      </c>
      <c r="W29" s="1">
        <f t="shared" si="10"/>
        <v>217.5</v>
      </c>
      <c r="X29" s="116">
        <f>SUMPRODUCT(D29:W29,$D$25:$W$25)</f>
        <v>869</v>
      </c>
    </row>
    <row r="31" spans="2:26" x14ac:dyDescent="0.25">
      <c r="C31" s="1" t="s">
        <v>9</v>
      </c>
      <c r="X31" s="5"/>
      <c r="Z31" s="2"/>
    </row>
    <row r="32" spans="2:26" x14ac:dyDescent="0.25">
      <c r="C32" s="8" t="s">
        <v>99</v>
      </c>
      <c r="D32" s="9">
        <v>1</v>
      </c>
      <c r="E32" s="9"/>
      <c r="F32" s="9"/>
      <c r="G32" s="9"/>
      <c r="H32" s="9">
        <v>1</v>
      </c>
      <c r="I32" s="9"/>
      <c r="J32" s="9"/>
      <c r="K32" s="9"/>
      <c r="L32" s="9">
        <v>1</v>
      </c>
      <c r="M32" s="9"/>
      <c r="N32" s="9"/>
      <c r="O32" s="9"/>
      <c r="P32" s="9">
        <v>1</v>
      </c>
      <c r="Q32" s="9"/>
      <c r="R32" s="9"/>
      <c r="S32" s="9"/>
      <c r="T32" s="9">
        <v>1</v>
      </c>
      <c r="U32" s="9"/>
      <c r="V32" s="9"/>
      <c r="W32" s="9"/>
      <c r="X32" s="96">
        <f>SUMPRODUCT(D32:W32,$D$25:$W$25)</f>
        <v>1</v>
      </c>
      <c r="Y32" s="6" t="s">
        <v>4</v>
      </c>
      <c r="Z32" s="109">
        <f>D10</f>
        <v>1</v>
      </c>
    </row>
    <row r="33" spans="3:26" x14ac:dyDescent="0.25">
      <c r="C33" s="8" t="s">
        <v>100</v>
      </c>
      <c r="D33" s="9"/>
      <c r="E33" s="9">
        <v>1</v>
      </c>
      <c r="F33" s="9"/>
      <c r="G33" s="9"/>
      <c r="H33" s="9"/>
      <c r="I33" s="9">
        <v>1</v>
      </c>
      <c r="J33" s="9"/>
      <c r="K33" s="9"/>
      <c r="L33" s="9"/>
      <c r="M33" s="9">
        <v>1</v>
      </c>
      <c r="N33" s="9"/>
      <c r="O33" s="9"/>
      <c r="P33" s="9"/>
      <c r="Q33" s="9">
        <v>1</v>
      </c>
      <c r="R33" s="9"/>
      <c r="S33" s="9"/>
      <c r="T33" s="9"/>
      <c r="U33" s="9">
        <v>1</v>
      </c>
      <c r="V33" s="9"/>
      <c r="W33" s="9"/>
      <c r="X33" s="96">
        <f>SUMPRODUCT(D33:W33,$D$25:$W$25)</f>
        <v>1</v>
      </c>
      <c r="Y33" s="6" t="s">
        <v>4</v>
      </c>
      <c r="Z33" s="104">
        <f>E10</f>
        <v>1</v>
      </c>
    </row>
    <row r="34" spans="3:26" x14ac:dyDescent="0.25">
      <c r="C34" s="8" t="s">
        <v>101</v>
      </c>
      <c r="D34" s="9"/>
      <c r="E34" s="9"/>
      <c r="F34" s="9">
        <v>1</v>
      </c>
      <c r="G34" s="9"/>
      <c r="H34" s="9"/>
      <c r="I34" s="9"/>
      <c r="J34" s="9">
        <v>1</v>
      </c>
      <c r="K34" s="9"/>
      <c r="L34" s="9"/>
      <c r="M34" s="9"/>
      <c r="N34" s="9">
        <v>1</v>
      </c>
      <c r="O34" s="9"/>
      <c r="P34" s="9"/>
      <c r="Q34" s="9"/>
      <c r="R34" s="9">
        <v>1</v>
      </c>
      <c r="S34" s="9"/>
      <c r="T34" s="9"/>
      <c r="U34" s="9"/>
      <c r="V34" s="9">
        <v>1</v>
      </c>
      <c r="W34" s="9"/>
      <c r="X34" s="96">
        <f>SUMPRODUCT(D34:W34,$D$25:$W$25)</f>
        <v>1</v>
      </c>
      <c r="Y34" s="6" t="s">
        <v>4</v>
      </c>
      <c r="Z34" s="104">
        <f>F10</f>
        <v>1</v>
      </c>
    </row>
    <row r="35" spans="3:26" x14ac:dyDescent="0.25">
      <c r="C35" s="8" t="s">
        <v>102</v>
      </c>
      <c r="D35" s="9"/>
      <c r="E35" s="9"/>
      <c r="F35" s="9"/>
      <c r="G35" s="9">
        <v>1</v>
      </c>
      <c r="H35" s="9"/>
      <c r="I35" s="9"/>
      <c r="J35" s="9"/>
      <c r="K35" s="9">
        <v>1</v>
      </c>
      <c r="L35" s="9"/>
      <c r="M35" s="9"/>
      <c r="N35" s="9"/>
      <c r="O35" s="9">
        <v>1</v>
      </c>
      <c r="P35" s="9"/>
      <c r="Q35" s="9"/>
      <c r="R35" s="9"/>
      <c r="S35" s="9">
        <v>1</v>
      </c>
      <c r="T35" s="9"/>
      <c r="U35" s="9"/>
      <c r="V35" s="9"/>
      <c r="W35" s="9">
        <v>1</v>
      </c>
      <c r="X35" s="96">
        <f>SUMPRODUCT(D35:W35,$D$25:$W$25)</f>
        <v>1</v>
      </c>
      <c r="Y35" s="6" t="s">
        <v>4</v>
      </c>
      <c r="Z35" s="104">
        <f>G10</f>
        <v>1</v>
      </c>
    </row>
    <row r="36" spans="3:26" x14ac:dyDescent="0.25">
      <c r="C36" s="10" t="s">
        <v>103</v>
      </c>
      <c r="D36" s="11">
        <v>1</v>
      </c>
      <c r="E36" s="11">
        <v>1</v>
      </c>
      <c r="F36" s="11">
        <v>1</v>
      </c>
      <c r="G36" s="11">
        <v>1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96">
        <f>SUMPRODUCT(D36:W36,$D$25:$W$25)</f>
        <v>0</v>
      </c>
      <c r="Y36" s="6" t="s">
        <v>4</v>
      </c>
      <c r="Z36" s="104">
        <f>H5</f>
        <v>2</v>
      </c>
    </row>
    <row r="37" spans="3:26" x14ac:dyDescent="0.25">
      <c r="C37" s="10" t="s">
        <v>104</v>
      </c>
      <c r="D37" s="11"/>
      <c r="E37" s="11"/>
      <c r="F37" s="11"/>
      <c r="G37" s="11"/>
      <c r="H37" s="11">
        <v>1</v>
      </c>
      <c r="I37" s="11">
        <v>1</v>
      </c>
      <c r="J37" s="11">
        <v>1</v>
      </c>
      <c r="K37" s="11">
        <v>1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96">
        <f t="shared" ref="X37:X40" si="11">SUMPRODUCT(D37:W37,$D$25:$W$25)</f>
        <v>1</v>
      </c>
      <c r="Y37" s="6" t="s">
        <v>4</v>
      </c>
      <c r="Z37" s="104">
        <f t="shared" ref="Z37:Z40" si="12">H6</f>
        <v>1</v>
      </c>
    </row>
    <row r="38" spans="3:26" x14ac:dyDescent="0.25">
      <c r="C38" s="10" t="s">
        <v>105</v>
      </c>
      <c r="D38" s="11"/>
      <c r="E38" s="11"/>
      <c r="F38" s="11"/>
      <c r="G38" s="11"/>
      <c r="H38" s="11"/>
      <c r="I38" s="11"/>
      <c r="J38" s="11"/>
      <c r="K38" s="11"/>
      <c r="L38" s="11">
        <v>1</v>
      </c>
      <c r="M38" s="11">
        <v>1</v>
      </c>
      <c r="N38" s="11">
        <v>1</v>
      </c>
      <c r="O38" s="11">
        <v>1</v>
      </c>
      <c r="P38" s="11"/>
      <c r="Q38" s="11"/>
      <c r="R38" s="11"/>
      <c r="S38" s="11"/>
      <c r="T38" s="11"/>
      <c r="U38" s="11"/>
      <c r="V38" s="11"/>
      <c r="W38" s="11"/>
      <c r="X38" s="96">
        <f t="shared" si="11"/>
        <v>0</v>
      </c>
      <c r="Y38" s="6" t="s">
        <v>4</v>
      </c>
      <c r="Z38" s="104">
        <f t="shared" si="12"/>
        <v>1</v>
      </c>
    </row>
    <row r="39" spans="3:26" x14ac:dyDescent="0.25">
      <c r="C39" s="10" t="s">
        <v>106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>
        <v>1</v>
      </c>
      <c r="Q39" s="11">
        <v>1</v>
      </c>
      <c r="R39" s="11">
        <v>1</v>
      </c>
      <c r="S39" s="11">
        <v>1</v>
      </c>
      <c r="T39" s="11"/>
      <c r="U39" s="11"/>
      <c r="V39" s="11"/>
      <c r="W39" s="11"/>
      <c r="X39" s="96">
        <f t="shared" si="11"/>
        <v>1</v>
      </c>
      <c r="Y39" s="6" t="s">
        <v>4</v>
      </c>
      <c r="Z39" s="104">
        <f t="shared" si="12"/>
        <v>1</v>
      </c>
    </row>
    <row r="40" spans="3:26" x14ac:dyDescent="0.25">
      <c r="C40" s="10" t="s">
        <v>107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>
        <v>1</v>
      </c>
      <c r="U40" s="11">
        <v>1</v>
      </c>
      <c r="V40" s="11">
        <v>1</v>
      </c>
      <c r="W40" s="11">
        <v>1</v>
      </c>
      <c r="X40" s="96">
        <f t="shared" si="11"/>
        <v>2</v>
      </c>
      <c r="Y40" s="6" t="s">
        <v>4</v>
      </c>
      <c r="Z40" s="105">
        <f t="shared" si="12"/>
        <v>2</v>
      </c>
    </row>
  </sheetData>
  <mergeCells count="2">
    <mergeCell ref="D3:G3"/>
    <mergeCell ref="D14:G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K29"/>
  <sheetViews>
    <sheetView zoomScaleNormal="100" workbookViewId="0"/>
  </sheetViews>
  <sheetFormatPr defaultRowHeight="15" x14ac:dyDescent="0.25"/>
  <cols>
    <col min="2" max="2" width="6.140625" customWidth="1"/>
    <col min="3" max="3" width="15.140625" bestFit="1" customWidth="1"/>
    <col min="4" max="8" width="9" customWidth="1"/>
    <col min="9" max="9" width="3" bestFit="1" customWidth="1"/>
    <col min="10" max="10" width="12.28515625" customWidth="1"/>
    <col min="11" max="11" width="4" bestFit="1" customWidth="1"/>
    <col min="12" max="12" width="5.5703125" customWidth="1"/>
  </cols>
  <sheetData>
    <row r="2" spans="3:11" x14ac:dyDescent="0.25">
      <c r="D2" s="1"/>
    </row>
    <row r="3" spans="3:11" x14ac:dyDescent="0.25">
      <c r="C3" s="54"/>
      <c r="D3" s="118" t="s">
        <v>108</v>
      </c>
      <c r="E3" s="118"/>
      <c r="F3" s="118"/>
      <c r="G3" s="119"/>
      <c r="H3" s="1"/>
      <c r="I3" s="1"/>
      <c r="K3" s="1"/>
    </row>
    <row r="4" spans="3:11" x14ac:dyDescent="0.25">
      <c r="C4" s="59"/>
      <c r="D4" s="32" t="s">
        <v>99</v>
      </c>
      <c r="E4" s="32" t="s">
        <v>100</v>
      </c>
      <c r="F4" s="32" t="s">
        <v>101</v>
      </c>
      <c r="G4" s="31" t="s">
        <v>102</v>
      </c>
    </row>
    <row r="5" spans="3:11" x14ac:dyDescent="0.25">
      <c r="C5" s="58" t="s">
        <v>103</v>
      </c>
      <c r="D5" s="34">
        <v>276</v>
      </c>
      <c r="E5" s="34">
        <v>497</v>
      </c>
      <c r="F5" s="34">
        <v>251</v>
      </c>
      <c r="G5" s="35">
        <v>364</v>
      </c>
    </row>
    <row r="6" spans="3:11" x14ac:dyDescent="0.25">
      <c r="C6" s="58" t="s">
        <v>104</v>
      </c>
      <c r="D6" s="34">
        <v>179</v>
      </c>
      <c r="E6" s="34">
        <v>375</v>
      </c>
      <c r="F6" s="34">
        <v>298</v>
      </c>
      <c r="G6" s="36">
        <v>190</v>
      </c>
    </row>
    <row r="7" spans="3:11" x14ac:dyDescent="0.25">
      <c r="C7" s="58" t="s">
        <v>105</v>
      </c>
      <c r="D7" s="34">
        <v>150</v>
      </c>
      <c r="E7" s="34">
        <v>475</v>
      </c>
      <c r="F7" s="34">
        <v>344</v>
      </c>
      <c r="G7" s="36">
        <v>492</v>
      </c>
    </row>
    <row r="8" spans="3:11" x14ac:dyDescent="0.25">
      <c r="C8" s="58" t="s">
        <v>106</v>
      </c>
      <c r="D8" s="34">
        <v>97</v>
      </c>
      <c r="E8" s="34">
        <v>163</v>
      </c>
      <c r="F8" s="34">
        <v>285</v>
      </c>
      <c r="G8" s="36">
        <v>185</v>
      </c>
    </row>
    <row r="9" spans="3:11" x14ac:dyDescent="0.25">
      <c r="C9" s="59" t="s">
        <v>107</v>
      </c>
      <c r="D9" s="37">
        <v>305</v>
      </c>
      <c r="E9" s="37">
        <v>150</v>
      </c>
      <c r="F9" s="37">
        <v>225</v>
      </c>
      <c r="G9" s="38">
        <v>165</v>
      </c>
    </row>
    <row r="10" spans="3:11" x14ac:dyDescent="0.25">
      <c r="C10" s="60" t="s">
        <v>113</v>
      </c>
      <c r="D10" s="42">
        <v>600</v>
      </c>
    </row>
    <row r="11" spans="3:11" x14ac:dyDescent="0.25">
      <c r="C11" s="59" t="s">
        <v>176</v>
      </c>
      <c r="D11" s="64">
        <v>0.5</v>
      </c>
    </row>
    <row r="12" spans="3:11" x14ac:dyDescent="0.25">
      <c r="C12" s="1"/>
    </row>
    <row r="13" spans="3:11" x14ac:dyDescent="0.25">
      <c r="C13" s="1"/>
    </row>
    <row r="14" spans="3:11" x14ac:dyDescent="0.25">
      <c r="C14" s="54"/>
      <c r="D14" s="118" t="s">
        <v>110</v>
      </c>
      <c r="E14" s="118"/>
      <c r="F14" s="118"/>
      <c r="G14" s="119"/>
    </row>
    <row r="15" spans="3:11" ht="30" x14ac:dyDescent="0.25">
      <c r="C15" s="59"/>
      <c r="D15" s="4" t="s">
        <v>99</v>
      </c>
      <c r="E15" s="4" t="s">
        <v>100</v>
      </c>
      <c r="F15" s="4" t="s">
        <v>101</v>
      </c>
      <c r="G15" s="33" t="s">
        <v>102</v>
      </c>
      <c r="H15" s="20" t="s">
        <v>111</v>
      </c>
      <c r="I15" s="17"/>
      <c r="J15" s="65" t="s">
        <v>112</v>
      </c>
    </row>
    <row r="16" spans="3:11" x14ac:dyDescent="0.25">
      <c r="C16" s="49" t="s">
        <v>103</v>
      </c>
      <c r="D16" s="77">
        <v>0</v>
      </c>
      <c r="E16" s="78">
        <v>0</v>
      </c>
      <c r="F16" s="78">
        <v>0</v>
      </c>
      <c r="G16" s="79">
        <v>0</v>
      </c>
      <c r="H16" s="98">
        <f>SUM(D16:G16)</f>
        <v>0</v>
      </c>
      <c r="I16" s="6" t="s">
        <v>4</v>
      </c>
      <c r="J16" s="109">
        <v>2</v>
      </c>
    </row>
    <row r="17" spans="3:10" x14ac:dyDescent="0.25">
      <c r="C17" s="49" t="s">
        <v>104</v>
      </c>
      <c r="D17" s="80">
        <v>0</v>
      </c>
      <c r="E17" s="73">
        <v>0</v>
      </c>
      <c r="F17" s="73">
        <v>0</v>
      </c>
      <c r="G17" s="74">
        <v>1</v>
      </c>
      <c r="H17" s="98">
        <f t="shared" ref="H17:H20" si="0">SUM(D17:G17)</f>
        <v>1</v>
      </c>
      <c r="I17" s="6" t="s">
        <v>4</v>
      </c>
      <c r="J17" s="104">
        <v>1</v>
      </c>
    </row>
    <row r="18" spans="3:10" x14ac:dyDescent="0.25">
      <c r="C18" s="49" t="s">
        <v>105</v>
      </c>
      <c r="D18" s="80">
        <v>0</v>
      </c>
      <c r="E18" s="73">
        <v>0</v>
      </c>
      <c r="F18" s="73">
        <v>0</v>
      </c>
      <c r="G18" s="74">
        <v>0</v>
      </c>
      <c r="H18" s="98">
        <f t="shared" si="0"/>
        <v>0</v>
      </c>
      <c r="I18" s="6" t="s">
        <v>4</v>
      </c>
      <c r="J18" s="104">
        <v>1</v>
      </c>
    </row>
    <row r="19" spans="3:10" x14ac:dyDescent="0.25">
      <c r="C19" s="49" t="s">
        <v>106</v>
      </c>
      <c r="D19" s="80">
        <v>1</v>
      </c>
      <c r="E19" s="73">
        <v>0</v>
      </c>
      <c r="F19" s="73">
        <v>0</v>
      </c>
      <c r="G19" s="74">
        <v>0</v>
      </c>
      <c r="H19" s="98">
        <f t="shared" si="0"/>
        <v>1</v>
      </c>
      <c r="I19" s="6" t="s">
        <v>4</v>
      </c>
      <c r="J19" s="104">
        <v>1</v>
      </c>
    </row>
    <row r="20" spans="3:10" x14ac:dyDescent="0.25">
      <c r="C20" s="68" t="s">
        <v>107</v>
      </c>
      <c r="D20" s="81">
        <v>0</v>
      </c>
      <c r="E20" s="75">
        <v>1</v>
      </c>
      <c r="F20" s="75">
        <v>1</v>
      </c>
      <c r="G20" s="76">
        <v>0</v>
      </c>
      <c r="H20" s="100">
        <f t="shared" si="0"/>
        <v>2</v>
      </c>
      <c r="I20" s="19" t="s">
        <v>4</v>
      </c>
      <c r="J20" s="105">
        <v>2</v>
      </c>
    </row>
    <row r="21" spans="3:10" x14ac:dyDescent="0.25">
      <c r="C21" s="1" t="s">
        <v>3</v>
      </c>
      <c r="D21" s="97">
        <f>SUM(D16:D20)</f>
        <v>1</v>
      </c>
      <c r="E21" s="98">
        <f t="shared" ref="E21:G21" si="1">SUM(E16:E20)</f>
        <v>1</v>
      </c>
      <c r="F21" s="98">
        <f t="shared" si="1"/>
        <v>1</v>
      </c>
      <c r="G21" s="99">
        <f t="shared" si="1"/>
        <v>1</v>
      </c>
      <c r="H21" s="26">
        <f>SUM(H16:H20)</f>
        <v>4</v>
      </c>
    </row>
    <row r="22" spans="3:10" x14ac:dyDescent="0.25">
      <c r="C22" s="1"/>
      <c r="D22" s="21" t="s">
        <v>4</v>
      </c>
      <c r="E22" s="14" t="s">
        <v>4</v>
      </c>
      <c r="F22" s="14" t="s">
        <v>4</v>
      </c>
      <c r="G22" s="22" t="s">
        <v>4</v>
      </c>
    </row>
    <row r="23" spans="3:10" ht="30" x14ac:dyDescent="0.25">
      <c r="C23" s="48" t="s">
        <v>109</v>
      </c>
      <c r="D23" s="106">
        <v>1</v>
      </c>
      <c r="E23" s="107">
        <v>1</v>
      </c>
      <c r="F23" s="107">
        <v>1</v>
      </c>
      <c r="G23" s="108">
        <v>1</v>
      </c>
    </row>
    <row r="26" spans="3:10" x14ac:dyDescent="0.25">
      <c r="C26" t="s">
        <v>115</v>
      </c>
      <c r="D26">
        <f>SUMPRODUCT(D5:G9,D16:G20)</f>
        <v>662</v>
      </c>
    </row>
    <row r="27" spans="3:10" x14ac:dyDescent="0.25">
      <c r="C27" t="s">
        <v>116</v>
      </c>
      <c r="D27">
        <f>D10*H21</f>
        <v>2400</v>
      </c>
    </row>
    <row r="28" spans="3:10" x14ac:dyDescent="0.25">
      <c r="C28" t="s">
        <v>11</v>
      </c>
      <c r="D28">
        <f>D27-D26</f>
        <v>1738</v>
      </c>
    </row>
    <row r="29" spans="3:10" x14ac:dyDescent="0.25">
      <c r="C29" s="1" t="s">
        <v>114</v>
      </c>
      <c r="D29" s="116">
        <f>D11*D28</f>
        <v>869</v>
      </c>
    </row>
  </sheetData>
  <mergeCells count="2">
    <mergeCell ref="D14:G14"/>
    <mergeCell ref="D3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24"/>
  <sheetViews>
    <sheetView zoomScaleNormal="100" workbookViewId="0"/>
  </sheetViews>
  <sheetFormatPr defaultRowHeight="15" x14ac:dyDescent="0.25"/>
  <cols>
    <col min="2" max="2" width="6.140625" customWidth="1"/>
    <col min="3" max="3" width="15.140625" bestFit="1" customWidth="1"/>
    <col min="4" max="10" width="9" customWidth="1"/>
    <col min="11" max="11" width="9.42578125" bestFit="1" customWidth="1"/>
    <col min="12" max="12" width="4" bestFit="1" customWidth="1"/>
    <col min="13" max="13" width="5.5703125" customWidth="1"/>
  </cols>
  <sheetData>
    <row r="2" spans="2:12" x14ac:dyDescent="0.25">
      <c r="D2" s="1" t="s">
        <v>50</v>
      </c>
    </row>
    <row r="3" spans="2:12" x14ac:dyDescent="0.25">
      <c r="C3" s="60" t="s">
        <v>49</v>
      </c>
      <c r="D3" s="47">
        <v>1</v>
      </c>
      <c r="E3" s="47">
        <v>2</v>
      </c>
      <c r="F3" s="47">
        <v>3</v>
      </c>
      <c r="G3" s="47">
        <v>4</v>
      </c>
      <c r="H3" s="47">
        <v>5</v>
      </c>
      <c r="I3" s="47">
        <v>6</v>
      </c>
      <c r="J3" s="43">
        <v>7</v>
      </c>
      <c r="K3" s="69"/>
      <c r="L3" s="1" t="s">
        <v>52</v>
      </c>
    </row>
    <row r="4" spans="2:12" x14ac:dyDescent="0.25">
      <c r="C4" s="58" t="s">
        <v>42</v>
      </c>
      <c r="D4" s="34"/>
      <c r="E4" s="34">
        <v>1</v>
      </c>
      <c r="F4" s="34">
        <v>1</v>
      </c>
      <c r="G4" s="34">
        <v>1</v>
      </c>
      <c r="H4" s="34">
        <v>1</v>
      </c>
      <c r="I4" s="34">
        <v>1</v>
      </c>
      <c r="J4" s="36"/>
      <c r="K4" s="33">
        <v>18</v>
      </c>
    </row>
    <row r="5" spans="2:12" x14ac:dyDescent="0.25">
      <c r="C5" s="58" t="s">
        <v>43</v>
      </c>
      <c r="D5" s="34"/>
      <c r="E5" s="34"/>
      <c r="F5" s="34">
        <v>1</v>
      </c>
      <c r="G5" s="34">
        <v>1</v>
      </c>
      <c r="H5" s="34">
        <v>1</v>
      </c>
      <c r="I5" s="34">
        <v>1</v>
      </c>
      <c r="J5" s="36">
        <v>1</v>
      </c>
      <c r="K5" s="33">
        <v>17</v>
      </c>
    </row>
    <row r="6" spans="2:12" x14ac:dyDescent="0.25">
      <c r="C6" s="58" t="s">
        <v>44</v>
      </c>
      <c r="D6" s="34">
        <v>1</v>
      </c>
      <c r="E6" s="34"/>
      <c r="F6" s="34"/>
      <c r="G6" s="34">
        <v>1</v>
      </c>
      <c r="H6" s="34">
        <v>1</v>
      </c>
      <c r="I6" s="34">
        <v>1</v>
      </c>
      <c r="J6" s="36">
        <v>1</v>
      </c>
      <c r="K6" s="33">
        <v>16</v>
      </c>
    </row>
    <row r="7" spans="2:12" x14ac:dyDescent="0.25">
      <c r="C7" s="58" t="s">
        <v>45</v>
      </c>
      <c r="D7" s="34">
        <v>1</v>
      </c>
      <c r="E7" s="34">
        <v>1</v>
      </c>
      <c r="F7" s="34"/>
      <c r="G7" s="34"/>
      <c r="H7" s="34">
        <v>1</v>
      </c>
      <c r="I7" s="34">
        <v>1</v>
      </c>
      <c r="J7" s="36">
        <v>1</v>
      </c>
      <c r="K7" s="33">
        <v>16</v>
      </c>
    </row>
    <row r="8" spans="2:12" x14ac:dyDescent="0.25">
      <c r="C8" s="58" t="s">
        <v>46</v>
      </c>
      <c r="D8" s="34">
        <v>1</v>
      </c>
      <c r="E8" s="34">
        <v>1</v>
      </c>
      <c r="F8" s="34">
        <v>1</v>
      </c>
      <c r="G8" s="34"/>
      <c r="H8" s="34"/>
      <c r="I8" s="34">
        <v>1</v>
      </c>
      <c r="J8" s="36">
        <v>1</v>
      </c>
      <c r="K8" s="33">
        <v>16</v>
      </c>
    </row>
    <row r="9" spans="2:12" x14ac:dyDescent="0.25">
      <c r="C9" s="58" t="s">
        <v>47</v>
      </c>
      <c r="D9" s="34">
        <v>1</v>
      </c>
      <c r="E9" s="34">
        <v>1</v>
      </c>
      <c r="F9" s="34">
        <v>1</v>
      </c>
      <c r="G9" s="34">
        <v>1</v>
      </c>
      <c r="H9" s="34"/>
      <c r="I9" s="34"/>
      <c r="J9" s="36">
        <v>1</v>
      </c>
      <c r="K9" s="33">
        <v>14</v>
      </c>
    </row>
    <row r="10" spans="2:12" x14ac:dyDescent="0.25">
      <c r="C10" s="59" t="s">
        <v>48</v>
      </c>
      <c r="D10" s="37">
        <v>1</v>
      </c>
      <c r="E10" s="37">
        <v>1</v>
      </c>
      <c r="F10" s="37">
        <v>1</v>
      </c>
      <c r="G10" s="37">
        <v>1</v>
      </c>
      <c r="H10" s="37">
        <v>1</v>
      </c>
      <c r="I10" s="37"/>
      <c r="J10" s="38"/>
      <c r="K10" s="31">
        <v>19</v>
      </c>
    </row>
    <row r="13" spans="2:12" x14ac:dyDescent="0.25">
      <c r="D13" s="1" t="s">
        <v>0</v>
      </c>
      <c r="E13" s="1" t="s">
        <v>1</v>
      </c>
      <c r="F13" s="1" t="s">
        <v>6</v>
      </c>
      <c r="G13" s="1" t="s">
        <v>7</v>
      </c>
      <c r="H13" s="1" t="s">
        <v>8</v>
      </c>
      <c r="I13" s="1" t="s">
        <v>22</v>
      </c>
      <c r="J13" s="1" t="s">
        <v>23</v>
      </c>
    </row>
    <row r="14" spans="2:12" x14ac:dyDescent="0.25">
      <c r="C14" s="1" t="s">
        <v>49</v>
      </c>
      <c r="D14" s="50">
        <v>5</v>
      </c>
      <c r="E14" s="51">
        <v>1</v>
      </c>
      <c r="F14" s="51">
        <v>7</v>
      </c>
      <c r="G14" s="51">
        <v>1</v>
      </c>
      <c r="H14" s="51">
        <v>5</v>
      </c>
      <c r="I14" s="51">
        <v>5</v>
      </c>
      <c r="J14" s="52">
        <v>0</v>
      </c>
      <c r="K14" s="5"/>
    </row>
    <row r="15" spans="2:12" x14ac:dyDescent="0.25">
      <c r="B15" s="2" t="s">
        <v>41</v>
      </c>
      <c r="C15" s="1" t="s">
        <v>51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 s="116">
        <f>SUMPRODUCT(D15:J15,$D$14:$J$14)</f>
        <v>24</v>
      </c>
    </row>
    <row r="17" spans="3:13" x14ac:dyDescent="0.25">
      <c r="C17" s="1" t="s">
        <v>9</v>
      </c>
      <c r="K17" s="5"/>
      <c r="M17" s="2"/>
    </row>
    <row r="18" spans="3:13" x14ac:dyDescent="0.25">
      <c r="C18" s="1" t="s">
        <v>42</v>
      </c>
      <c r="D18">
        <f>D4</f>
        <v>0</v>
      </c>
      <c r="E18">
        <f t="shared" ref="E18:J18" si="0">E4</f>
        <v>1</v>
      </c>
      <c r="F18">
        <f t="shared" si="0"/>
        <v>1</v>
      </c>
      <c r="G18">
        <f t="shared" si="0"/>
        <v>1</v>
      </c>
      <c r="H18">
        <f t="shared" si="0"/>
        <v>1</v>
      </c>
      <c r="I18">
        <f t="shared" si="0"/>
        <v>1</v>
      </c>
      <c r="J18">
        <f t="shared" si="0"/>
        <v>0</v>
      </c>
      <c r="K18" s="96">
        <f t="shared" ref="K18:K24" si="1">SUMPRODUCT(D18:J18,$D$14:$J$14)</f>
        <v>19</v>
      </c>
      <c r="L18" s="6" t="s">
        <v>10</v>
      </c>
      <c r="M18" s="110">
        <f>K4</f>
        <v>18</v>
      </c>
    </row>
    <row r="19" spans="3:13" x14ac:dyDescent="0.25">
      <c r="C19" s="1" t="s">
        <v>43</v>
      </c>
      <c r="D19">
        <f t="shared" ref="D19:J19" si="2">D5</f>
        <v>0</v>
      </c>
      <c r="E19">
        <f t="shared" si="2"/>
        <v>0</v>
      </c>
      <c r="F19">
        <f t="shared" si="2"/>
        <v>1</v>
      </c>
      <c r="G19">
        <f t="shared" si="2"/>
        <v>1</v>
      </c>
      <c r="H19">
        <f t="shared" si="2"/>
        <v>1</v>
      </c>
      <c r="I19">
        <f t="shared" si="2"/>
        <v>1</v>
      </c>
      <c r="J19">
        <f t="shared" si="2"/>
        <v>1</v>
      </c>
      <c r="K19" s="96">
        <f t="shared" si="1"/>
        <v>18</v>
      </c>
      <c r="L19" s="6" t="s">
        <v>10</v>
      </c>
      <c r="M19" s="111">
        <f t="shared" ref="M19:M24" si="3">K5</f>
        <v>17</v>
      </c>
    </row>
    <row r="20" spans="3:13" x14ac:dyDescent="0.25">
      <c r="C20" s="1" t="s">
        <v>44</v>
      </c>
      <c r="D20">
        <f t="shared" ref="D20:J20" si="4">D6</f>
        <v>1</v>
      </c>
      <c r="E20">
        <f t="shared" si="4"/>
        <v>0</v>
      </c>
      <c r="F20">
        <f t="shared" si="4"/>
        <v>0</v>
      </c>
      <c r="G20">
        <f t="shared" si="4"/>
        <v>1</v>
      </c>
      <c r="H20">
        <f t="shared" si="4"/>
        <v>1</v>
      </c>
      <c r="I20">
        <f t="shared" si="4"/>
        <v>1</v>
      </c>
      <c r="J20">
        <f t="shared" si="4"/>
        <v>1</v>
      </c>
      <c r="K20" s="96">
        <f t="shared" si="1"/>
        <v>16</v>
      </c>
      <c r="L20" s="6" t="s">
        <v>10</v>
      </c>
      <c r="M20" s="111">
        <f t="shared" si="3"/>
        <v>16</v>
      </c>
    </row>
    <row r="21" spans="3:13" x14ac:dyDescent="0.25">
      <c r="C21" s="1" t="s">
        <v>45</v>
      </c>
      <c r="D21">
        <f t="shared" ref="D21:J21" si="5">D7</f>
        <v>1</v>
      </c>
      <c r="E21">
        <f t="shared" si="5"/>
        <v>1</v>
      </c>
      <c r="F21">
        <f t="shared" si="5"/>
        <v>0</v>
      </c>
      <c r="G21">
        <f t="shared" si="5"/>
        <v>0</v>
      </c>
      <c r="H21">
        <f t="shared" si="5"/>
        <v>1</v>
      </c>
      <c r="I21">
        <f t="shared" si="5"/>
        <v>1</v>
      </c>
      <c r="J21">
        <f t="shared" si="5"/>
        <v>1</v>
      </c>
      <c r="K21" s="96">
        <f t="shared" si="1"/>
        <v>16</v>
      </c>
      <c r="L21" s="6" t="s">
        <v>10</v>
      </c>
      <c r="M21" s="111">
        <f t="shared" si="3"/>
        <v>16</v>
      </c>
    </row>
    <row r="22" spans="3:13" x14ac:dyDescent="0.25">
      <c r="C22" s="1" t="s">
        <v>46</v>
      </c>
      <c r="D22">
        <f t="shared" ref="D22:J22" si="6">D8</f>
        <v>1</v>
      </c>
      <c r="E22">
        <f t="shared" si="6"/>
        <v>1</v>
      </c>
      <c r="F22">
        <f t="shared" si="6"/>
        <v>1</v>
      </c>
      <c r="G22">
        <f t="shared" si="6"/>
        <v>0</v>
      </c>
      <c r="H22">
        <f t="shared" si="6"/>
        <v>0</v>
      </c>
      <c r="I22">
        <f t="shared" si="6"/>
        <v>1</v>
      </c>
      <c r="J22">
        <f t="shared" si="6"/>
        <v>1</v>
      </c>
      <c r="K22" s="96">
        <f t="shared" si="1"/>
        <v>18</v>
      </c>
      <c r="L22" s="6" t="s">
        <v>10</v>
      </c>
      <c r="M22" s="111">
        <f t="shared" si="3"/>
        <v>16</v>
      </c>
    </row>
    <row r="23" spans="3:13" x14ac:dyDescent="0.25">
      <c r="C23" s="1" t="s">
        <v>47</v>
      </c>
      <c r="D23">
        <f t="shared" ref="D23:J23" si="7">D9</f>
        <v>1</v>
      </c>
      <c r="E23">
        <f t="shared" si="7"/>
        <v>1</v>
      </c>
      <c r="F23">
        <f t="shared" si="7"/>
        <v>1</v>
      </c>
      <c r="G23">
        <f t="shared" si="7"/>
        <v>1</v>
      </c>
      <c r="H23">
        <f t="shared" si="7"/>
        <v>0</v>
      </c>
      <c r="I23">
        <f t="shared" si="7"/>
        <v>0</v>
      </c>
      <c r="J23">
        <f t="shared" si="7"/>
        <v>1</v>
      </c>
      <c r="K23" s="96">
        <f t="shared" si="1"/>
        <v>14</v>
      </c>
      <c r="L23" s="6" t="s">
        <v>10</v>
      </c>
      <c r="M23" s="111">
        <f t="shared" si="3"/>
        <v>14</v>
      </c>
    </row>
    <row r="24" spans="3:13" x14ac:dyDescent="0.25">
      <c r="C24" s="1" t="s">
        <v>48</v>
      </c>
      <c r="D24">
        <f t="shared" ref="D24:J24" si="8">D10</f>
        <v>1</v>
      </c>
      <c r="E24">
        <f t="shared" si="8"/>
        <v>1</v>
      </c>
      <c r="F24">
        <f t="shared" si="8"/>
        <v>1</v>
      </c>
      <c r="G24">
        <f t="shared" si="8"/>
        <v>1</v>
      </c>
      <c r="H24">
        <f t="shared" si="8"/>
        <v>1</v>
      </c>
      <c r="I24">
        <f t="shared" si="8"/>
        <v>0</v>
      </c>
      <c r="J24">
        <f t="shared" si="8"/>
        <v>0</v>
      </c>
      <c r="K24" s="96">
        <f t="shared" si="1"/>
        <v>19</v>
      </c>
      <c r="L24" s="6" t="s">
        <v>10</v>
      </c>
      <c r="M24" s="112">
        <f t="shared" si="3"/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26"/>
  <sheetViews>
    <sheetView zoomScaleNormal="100" workbookViewId="0"/>
  </sheetViews>
  <sheetFormatPr defaultRowHeight="15" x14ac:dyDescent="0.25"/>
  <cols>
    <col min="2" max="2" width="6.140625" customWidth="1"/>
    <col min="3" max="3" width="20" bestFit="1" customWidth="1"/>
    <col min="4" max="10" width="9" customWidth="1"/>
    <col min="11" max="11" width="9.42578125" bestFit="1" customWidth="1"/>
    <col min="12" max="12" width="4" bestFit="1" customWidth="1"/>
    <col min="13" max="13" width="5.5703125" customWidth="1"/>
  </cols>
  <sheetData>
    <row r="2" spans="2:12" x14ac:dyDescent="0.25">
      <c r="D2" s="1" t="s">
        <v>50</v>
      </c>
    </row>
    <row r="3" spans="2:12" x14ac:dyDescent="0.25">
      <c r="C3" s="60" t="s">
        <v>49</v>
      </c>
      <c r="D3" s="47">
        <v>1</v>
      </c>
      <c r="E3" s="47">
        <v>2</v>
      </c>
      <c r="F3" s="47">
        <v>3</v>
      </c>
      <c r="G3" s="47">
        <v>4</v>
      </c>
      <c r="H3" s="47">
        <v>5</v>
      </c>
      <c r="I3" s="47">
        <v>6</v>
      </c>
      <c r="J3" s="43">
        <v>7</v>
      </c>
      <c r="K3" s="69"/>
      <c r="L3" s="1" t="s">
        <v>52</v>
      </c>
    </row>
    <row r="4" spans="2:12" x14ac:dyDescent="0.25">
      <c r="C4" s="58" t="s">
        <v>42</v>
      </c>
      <c r="D4" s="34"/>
      <c r="E4" s="34">
        <v>1</v>
      </c>
      <c r="F4" s="34">
        <v>1</v>
      </c>
      <c r="G4" s="34">
        <v>1</v>
      </c>
      <c r="H4" s="34">
        <v>1</v>
      </c>
      <c r="I4" s="34">
        <v>1</v>
      </c>
      <c r="J4" s="36"/>
      <c r="K4" s="33">
        <v>18</v>
      </c>
    </row>
    <row r="5" spans="2:12" x14ac:dyDescent="0.25">
      <c r="C5" s="58" t="s">
        <v>43</v>
      </c>
      <c r="D5" s="34"/>
      <c r="E5" s="34"/>
      <c r="F5" s="34">
        <v>1</v>
      </c>
      <c r="G5" s="34">
        <v>1</v>
      </c>
      <c r="H5" s="34">
        <v>1</v>
      </c>
      <c r="I5" s="34">
        <v>1</v>
      </c>
      <c r="J5" s="36">
        <v>1</v>
      </c>
      <c r="K5" s="33">
        <v>17</v>
      </c>
    </row>
    <row r="6" spans="2:12" x14ac:dyDescent="0.25">
      <c r="C6" s="58" t="s">
        <v>44</v>
      </c>
      <c r="D6" s="34">
        <v>1</v>
      </c>
      <c r="E6" s="34"/>
      <c r="F6" s="34"/>
      <c r="G6" s="34">
        <v>1</v>
      </c>
      <c r="H6" s="34">
        <v>1</v>
      </c>
      <c r="I6" s="34">
        <v>1</v>
      </c>
      <c r="J6" s="36">
        <v>1</v>
      </c>
      <c r="K6" s="33">
        <v>16</v>
      </c>
    </row>
    <row r="7" spans="2:12" x14ac:dyDescent="0.25">
      <c r="C7" s="58" t="s">
        <v>45</v>
      </c>
      <c r="D7" s="34">
        <v>1</v>
      </c>
      <c r="E7" s="34">
        <v>1</v>
      </c>
      <c r="F7" s="34"/>
      <c r="G7" s="34"/>
      <c r="H7" s="34">
        <v>1</v>
      </c>
      <c r="I7" s="34">
        <v>1</v>
      </c>
      <c r="J7" s="36">
        <v>1</v>
      </c>
      <c r="K7" s="33">
        <v>16</v>
      </c>
    </row>
    <row r="8" spans="2:12" x14ac:dyDescent="0.25">
      <c r="C8" s="58" t="s">
        <v>46</v>
      </c>
      <c r="D8" s="34">
        <v>1</v>
      </c>
      <c r="E8" s="34">
        <v>1</v>
      </c>
      <c r="F8" s="34">
        <v>1</v>
      </c>
      <c r="G8" s="34"/>
      <c r="H8" s="34"/>
      <c r="I8" s="34">
        <v>1</v>
      </c>
      <c r="J8" s="36">
        <v>1</v>
      </c>
      <c r="K8" s="33">
        <v>16</v>
      </c>
    </row>
    <row r="9" spans="2:12" x14ac:dyDescent="0.25">
      <c r="C9" s="58" t="s">
        <v>47</v>
      </c>
      <c r="D9" s="34">
        <v>1</v>
      </c>
      <c r="E9" s="34">
        <v>1</v>
      </c>
      <c r="F9" s="34">
        <v>1</v>
      </c>
      <c r="G9" s="34">
        <v>1</v>
      </c>
      <c r="H9" s="34"/>
      <c r="I9" s="34"/>
      <c r="J9" s="36">
        <v>1</v>
      </c>
      <c r="K9" s="33">
        <v>14</v>
      </c>
    </row>
    <row r="10" spans="2:12" x14ac:dyDescent="0.25">
      <c r="C10" s="59" t="s">
        <v>48</v>
      </c>
      <c r="D10" s="37">
        <v>1</v>
      </c>
      <c r="E10" s="37">
        <v>1</v>
      </c>
      <c r="F10" s="37">
        <v>1</v>
      </c>
      <c r="G10" s="37">
        <v>1</v>
      </c>
      <c r="H10" s="37">
        <v>1</v>
      </c>
      <c r="I10" s="37"/>
      <c r="J10" s="38"/>
      <c r="K10" s="31">
        <v>19</v>
      </c>
    </row>
    <row r="13" spans="2:12" x14ac:dyDescent="0.25">
      <c r="D13" s="1" t="s">
        <v>0</v>
      </c>
      <c r="E13" s="1" t="s">
        <v>1</v>
      </c>
      <c r="F13" s="1" t="s">
        <v>6</v>
      </c>
      <c r="G13" s="1" t="s">
        <v>7</v>
      </c>
      <c r="H13" s="1" t="s">
        <v>8</v>
      </c>
      <c r="I13" s="1" t="s">
        <v>22</v>
      </c>
      <c r="J13" s="1" t="s">
        <v>23</v>
      </c>
    </row>
    <row r="14" spans="2:12" x14ac:dyDescent="0.25">
      <c r="C14" s="1" t="s">
        <v>49</v>
      </c>
      <c r="D14" s="50">
        <v>3</v>
      </c>
      <c r="E14" s="51">
        <v>0</v>
      </c>
      <c r="F14" s="51">
        <v>8</v>
      </c>
      <c r="G14" s="51">
        <v>0</v>
      </c>
      <c r="H14" s="51">
        <v>8</v>
      </c>
      <c r="I14" s="51">
        <v>2</v>
      </c>
      <c r="J14" s="52">
        <v>3</v>
      </c>
      <c r="K14" s="5"/>
    </row>
    <row r="15" spans="2:12" x14ac:dyDescent="0.25">
      <c r="B15" s="2" t="s">
        <v>2</v>
      </c>
      <c r="C15" s="1" t="s">
        <v>53</v>
      </c>
      <c r="D15" s="1"/>
      <c r="E15" s="1"/>
      <c r="F15" s="1"/>
      <c r="G15" s="1"/>
      <c r="H15" s="1"/>
      <c r="I15" s="1"/>
      <c r="J15" s="1">
        <v>1</v>
      </c>
      <c r="K15" s="116">
        <f>SUMPRODUCT(D15:J15,$D$14:$J$14)</f>
        <v>3</v>
      </c>
    </row>
    <row r="16" spans="2:12" x14ac:dyDescent="0.25">
      <c r="C16" s="1"/>
      <c r="D16" s="1"/>
      <c r="E16" s="1"/>
      <c r="F16" s="1"/>
      <c r="G16" s="1"/>
      <c r="H16" s="1"/>
      <c r="I16" s="1"/>
      <c r="J16" s="1"/>
      <c r="K16" s="5"/>
    </row>
    <row r="17" spans="2:13" x14ac:dyDescent="0.25">
      <c r="C17" s="1" t="s">
        <v>9</v>
      </c>
      <c r="K17" s="5"/>
      <c r="M17" s="2"/>
    </row>
    <row r="18" spans="2:13" x14ac:dyDescent="0.25">
      <c r="B18" s="2"/>
      <c r="C18" s="1" t="s">
        <v>51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6">
        <f>SUMPRODUCT(D18:J18,$D$14:$J$14)</f>
        <v>24</v>
      </c>
      <c r="L18" s="6" t="s">
        <v>4</v>
      </c>
      <c r="M18" s="7">
        <v>24</v>
      </c>
    </row>
    <row r="20" spans="2:13" x14ac:dyDescent="0.25">
      <c r="C20" s="1" t="s">
        <v>42</v>
      </c>
      <c r="D20">
        <f>D4</f>
        <v>0</v>
      </c>
      <c r="E20">
        <f t="shared" ref="E20:J20" si="0">E4</f>
        <v>1</v>
      </c>
      <c r="F20">
        <f t="shared" si="0"/>
        <v>1</v>
      </c>
      <c r="G20">
        <f t="shared" si="0"/>
        <v>1</v>
      </c>
      <c r="H20">
        <f t="shared" si="0"/>
        <v>1</v>
      </c>
      <c r="I20">
        <f t="shared" si="0"/>
        <v>1</v>
      </c>
      <c r="J20">
        <f t="shared" si="0"/>
        <v>0</v>
      </c>
      <c r="K20" s="96">
        <f t="shared" ref="K20:K26" si="1">SUMPRODUCT(D20:J20,$D$14:$J$14)</f>
        <v>18</v>
      </c>
      <c r="L20" s="6" t="s">
        <v>10</v>
      </c>
      <c r="M20" s="110">
        <f>K4</f>
        <v>18</v>
      </c>
    </row>
    <row r="21" spans="2:13" x14ac:dyDescent="0.25">
      <c r="C21" s="1" t="s">
        <v>43</v>
      </c>
      <c r="D21">
        <f t="shared" ref="D21:J26" si="2">D5</f>
        <v>0</v>
      </c>
      <c r="E21">
        <f t="shared" si="2"/>
        <v>0</v>
      </c>
      <c r="F21">
        <f t="shared" si="2"/>
        <v>1</v>
      </c>
      <c r="G21">
        <f t="shared" si="2"/>
        <v>1</v>
      </c>
      <c r="H21">
        <f t="shared" si="2"/>
        <v>1</v>
      </c>
      <c r="I21">
        <f t="shared" si="2"/>
        <v>1</v>
      </c>
      <c r="J21">
        <f t="shared" si="2"/>
        <v>1</v>
      </c>
      <c r="K21" s="96">
        <f t="shared" si="1"/>
        <v>21</v>
      </c>
      <c r="L21" s="6" t="s">
        <v>10</v>
      </c>
      <c r="M21" s="111">
        <f t="shared" ref="M21:M26" si="3">K5</f>
        <v>17</v>
      </c>
    </row>
    <row r="22" spans="2:13" x14ac:dyDescent="0.25">
      <c r="C22" s="1" t="s">
        <v>44</v>
      </c>
      <c r="D22">
        <f t="shared" si="2"/>
        <v>1</v>
      </c>
      <c r="E22">
        <f t="shared" si="2"/>
        <v>0</v>
      </c>
      <c r="F22">
        <f t="shared" si="2"/>
        <v>0</v>
      </c>
      <c r="G22">
        <f t="shared" si="2"/>
        <v>1</v>
      </c>
      <c r="H22">
        <f t="shared" si="2"/>
        <v>1</v>
      </c>
      <c r="I22">
        <f t="shared" si="2"/>
        <v>1</v>
      </c>
      <c r="J22">
        <f t="shared" si="2"/>
        <v>1</v>
      </c>
      <c r="K22" s="96">
        <f t="shared" si="1"/>
        <v>16</v>
      </c>
      <c r="L22" s="6" t="s">
        <v>10</v>
      </c>
      <c r="M22" s="111">
        <f t="shared" si="3"/>
        <v>16</v>
      </c>
    </row>
    <row r="23" spans="2:13" x14ac:dyDescent="0.25">
      <c r="C23" s="1" t="s">
        <v>45</v>
      </c>
      <c r="D23">
        <f t="shared" si="2"/>
        <v>1</v>
      </c>
      <c r="E23">
        <f t="shared" si="2"/>
        <v>1</v>
      </c>
      <c r="F23">
        <f t="shared" si="2"/>
        <v>0</v>
      </c>
      <c r="G23">
        <f t="shared" si="2"/>
        <v>0</v>
      </c>
      <c r="H23">
        <f t="shared" si="2"/>
        <v>1</v>
      </c>
      <c r="I23">
        <f t="shared" si="2"/>
        <v>1</v>
      </c>
      <c r="J23">
        <f t="shared" si="2"/>
        <v>1</v>
      </c>
      <c r="K23" s="96">
        <f t="shared" si="1"/>
        <v>16</v>
      </c>
      <c r="L23" s="6" t="s">
        <v>10</v>
      </c>
      <c r="M23" s="111">
        <f t="shared" si="3"/>
        <v>16</v>
      </c>
    </row>
    <row r="24" spans="2:13" x14ac:dyDescent="0.25">
      <c r="C24" s="1" t="s">
        <v>46</v>
      </c>
      <c r="D24">
        <f t="shared" si="2"/>
        <v>1</v>
      </c>
      <c r="E24">
        <f t="shared" si="2"/>
        <v>1</v>
      </c>
      <c r="F24">
        <f t="shared" si="2"/>
        <v>1</v>
      </c>
      <c r="G24">
        <f t="shared" si="2"/>
        <v>0</v>
      </c>
      <c r="H24">
        <f t="shared" si="2"/>
        <v>0</v>
      </c>
      <c r="I24">
        <f t="shared" si="2"/>
        <v>1</v>
      </c>
      <c r="J24">
        <f t="shared" si="2"/>
        <v>1</v>
      </c>
      <c r="K24" s="96">
        <f t="shared" si="1"/>
        <v>16</v>
      </c>
      <c r="L24" s="6" t="s">
        <v>10</v>
      </c>
      <c r="M24" s="111">
        <f t="shared" si="3"/>
        <v>16</v>
      </c>
    </row>
    <row r="25" spans="2:13" x14ac:dyDescent="0.25">
      <c r="C25" s="1" t="s">
        <v>47</v>
      </c>
      <c r="D25">
        <f t="shared" si="2"/>
        <v>1</v>
      </c>
      <c r="E25">
        <f t="shared" si="2"/>
        <v>1</v>
      </c>
      <c r="F25">
        <f t="shared" si="2"/>
        <v>1</v>
      </c>
      <c r="G25">
        <f t="shared" si="2"/>
        <v>1</v>
      </c>
      <c r="H25">
        <f t="shared" si="2"/>
        <v>0</v>
      </c>
      <c r="I25">
        <f t="shared" si="2"/>
        <v>0</v>
      </c>
      <c r="J25">
        <f t="shared" si="2"/>
        <v>1</v>
      </c>
      <c r="K25" s="96">
        <f t="shared" si="1"/>
        <v>14</v>
      </c>
      <c r="L25" s="6" t="s">
        <v>10</v>
      </c>
      <c r="M25" s="111">
        <f t="shared" si="3"/>
        <v>14</v>
      </c>
    </row>
    <row r="26" spans="2:13" x14ac:dyDescent="0.25">
      <c r="C26" s="1" t="s">
        <v>48</v>
      </c>
      <c r="D26">
        <f t="shared" si="2"/>
        <v>1</v>
      </c>
      <c r="E26">
        <f t="shared" si="2"/>
        <v>1</v>
      </c>
      <c r="F26">
        <f t="shared" si="2"/>
        <v>1</v>
      </c>
      <c r="G26">
        <f t="shared" si="2"/>
        <v>1</v>
      </c>
      <c r="H26">
        <f t="shared" si="2"/>
        <v>1</v>
      </c>
      <c r="I26">
        <f t="shared" si="2"/>
        <v>0</v>
      </c>
      <c r="J26">
        <f t="shared" si="2"/>
        <v>0</v>
      </c>
      <c r="K26" s="96">
        <f t="shared" si="1"/>
        <v>19</v>
      </c>
      <c r="L26" s="6" t="s">
        <v>10</v>
      </c>
      <c r="M26" s="112">
        <f t="shared" si="3"/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BB664-29C5-46D9-BBBE-6804EF4973ED}">
  <dimension ref="B3:M14"/>
  <sheetViews>
    <sheetView zoomScaleNormal="100" workbookViewId="0"/>
  </sheetViews>
  <sheetFormatPr defaultRowHeight="15" x14ac:dyDescent="0.25"/>
  <cols>
    <col min="2" max="2" width="6.140625" customWidth="1"/>
    <col min="3" max="3" width="15.140625" bestFit="1" customWidth="1"/>
    <col min="4" max="10" width="9" customWidth="1"/>
    <col min="11" max="11" width="9.42578125" bestFit="1" customWidth="1"/>
    <col min="12" max="12" width="4" bestFit="1" customWidth="1"/>
    <col min="13" max="13" width="5.5703125" customWidth="1"/>
  </cols>
  <sheetData>
    <row r="3" spans="2:13" x14ac:dyDescent="0.25">
      <c r="D3" s="1" t="s">
        <v>0</v>
      </c>
      <c r="E3" s="1" t="s">
        <v>1</v>
      </c>
      <c r="F3" s="1" t="s">
        <v>6</v>
      </c>
      <c r="G3" s="1" t="s">
        <v>7</v>
      </c>
      <c r="H3" s="1" t="s">
        <v>8</v>
      </c>
      <c r="I3" s="1" t="s">
        <v>22</v>
      </c>
      <c r="J3" s="1" t="s">
        <v>23</v>
      </c>
    </row>
    <row r="4" spans="2:13" x14ac:dyDescent="0.25">
      <c r="C4" s="1" t="s">
        <v>49</v>
      </c>
      <c r="D4" s="50">
        <v>5</v>
      </c>
      <c r="E4" s="51">
        <v>0</v>
      </c>
      <c r="F4" s="51">
        <v>6</v>
      </c>
      <c r="G4" s="51">
        <v>1</v>
      </c>
      <c r="H4" s="51">
        <v>4</v>
      </c>
      <c r="I4" s="51">
        <v>4</v>
      </c>
      <c r="J4" s="52">
        <v>4</v>
      </c>
      <c r="K4" s="5"/>
    </row>
    <row r="5" spans="2:13" x14ac:dyDescent="0.25">
      <c r="B5" s="2" t="s">
        <v>41</v>
      </c>
      <c r="C5" s="1" t="s">
        <v>51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 s="116">
        <f>SUMPRODUCT(D5:J5,$D$4:$J$4)</f>
        <v>24</v>
      </c>
    </row>
    <row r="7" spans="2:13" x14ac:dyDescent="0.25">
      <c r="C7" s="1" t="s">
        <v>9</v>
      </c>
      <c r="K7" s="5"/>
      <c r="M7" s="2"/>
    </row>
    <row r="8" spans="2:13" x14ac:dyDescent="0.25">
      <c r="C8" s="1" t="s">
        <v>42</v>
      </c>
      <c r="D8">
        <v>1</v>
      </c>
      <c r="G8">
        <v>1</v>
      </c>
      <c r="H8">
        <v>1</v>
      </c>
      <c r="I8">
        <v>1</v>
      </c>
      <c r="J8">
        <v>1</v>
      </c>
      <c r="K8" s="96">
        <f>SUMPRODUCT(D8:J8,$D$4:$J$4)</f>
        <v>18</v>
      </c>
      <c r="L8" s="6" t="s">
        <v>10</v>
      </c>
      <c r="M8" s="110">
        <v>18</v>
      </c>
    </row>
    <row r="9" spans="2:13" x14ac:dyDescent="0.25">
      <c r="C9" s="1" t="s">
        <v>43</v>
      </c>
      <c r="D9">
        <v>1</v>
      </c>
      <c r="E9">
        <v>1</v>
      </c>
      <c r="H9">
        <v>1</v>
      </c>
      <c r="I9">
        <v>1</v>
      </c>
      <c r="J9">
        <v>1</v>
      </c>
      <c r="K9" s="96">
        <f t="shared" ref="K9:K14" si="0">SUMPRODUCT(D9:J9,$D$4:$J$4)</f>
        <v>17</v>
      </c>
      <c r="L9" s="6" t="s">
        <v>10</v>
      </c>
      <c r="M9" s="111">
        <v>17</v>
      </c>
    </row>
    <row r="10" spans="2:13" x14ac:dyDescent="0.25">
      <c r="C10" s="1" t="s">
        <v>44</v>
      </c>
      <c r="D10">
        <v>1</v>
      </c>
      <c r="E10">
        <v>1</v>
      </c>
      <c r="F10">
        <v>1</v>
      </c>
      <c r="I10">
        <v>1</v>
      </c>
      <c r="J10">
        <v>1</v>
      </c>
      <c r="K10" s="96">
        <f>SUMPRODUCT(D10:J10,$D$4:$J$4)</f>
        <v>19</v>
      </c>
      <c r="L10" s="6" t="s">
        <v>10</v>
      </c>
      <c r="M10" s="111">
        <v>16</v>
      </c>
    </row>
    <row r="11" spans="2:13" x14ac:dyDescent="0.25">
      <c r="C11" s="1" t="s">
        <v>45</v>
      </c>
      <c r="D11">
        <v>1</v>
      </c>
      <c r="E11">
        <v>1</v>
      </c>
      <c r="F11">
        <v>1</v>
      </c>
      <c r="G11">
        <v>1</v>
      </c>
      <c r="J11">
        <v>1</v>
      </c>
      <c r="K11" s="96">
        <f t="shared" si="0"/>
        <v>16</v>
      </c>
      <c r="L11" s="6" t="s">
        <v>10</v>
      </c>
      <c r="M11" s="111">
        <v>16</v>
      </c>
    </row>
    <row r="12" spans="2:13" x14ac:dyDescent="0.25">
      <c r="C12" s="1" t="s">
        <v>46</v>
      </c>
      <c r="D12">
        <v>1</v>
      </c>
      <c r="E12">
        <v>1</v>
      </c>
      <c r="F12">
        <v>1</v>
      </c>
      <c r="G12">
        <v>1</v>
      </c>
      <c r="H12">
        <v>1</v>
      </c>
      <c r="K12" s="96">
        <f t="shared" si="0"/>
        <v>16</v>
      </c>
      <c r="L12" s="6" t="s">
        <v>10</v>
      </c>
      <c r="M12" s="111">
        <v>16</v>
      </c>
    </row>
    <row r="13" spans="2:13" x14ac:dyDescent="0.25">
      <c r="C13" s="1" t="s">
        <v>47</v>
      </c>
      <c r="E13">
        <v>1</v>
      </c>
      <c r="F13">
        <v>1</v>
      </c>
      <c r="G13">
        <v>1</v>
      </c>
      <c r="H13">
        <v>1</v>
      </c>
      <c r="I13">
        <v>1</v>
      </c>
      <c r="K13" s="96">
        <f t="shared" si="0"/>
        <v>15</v>
      </c>
      <c r="L13" s="6" t="s">
        <v>10</v>
      </c>
      <c r="M13" s="111">
        <v>14</v>
      </c>
    </row>
    <row r="14" spans="2:13" x14ac:dyDescent="0.25">
      <c r="C14" s="1" t="s">
        <v>48</v>
      </c>
      <c r="F14">
        <v>1</v>
      </c>
      <c r="G14">
        <v>1</v>
      </c>
      <c r="H14">
        <v>1</v>
      </c>
      <c r="I14">
        <v>1</v>
      </c>
      <c r="J14">
        <v>1</v>
      </c>
      <c r="K14" s="96">
        <f t="shared" si="0"/>
        <v>19</v>
      </c>
      <c r="L14" s="6" t="s">
        <v>10</v>
      </c>
      <c r="M14" s="112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EAE0D-FA76-4371-8A6A-52C472954A83}">
  <dimension ref="B3:M16"/>
  <sheetViews>
    <sheetView zoomScaleNormal="100" workbookViewId="0"/>
  </sheetViews>
  <sheetFormatPr defaultRowHeight="15" x14ac:dyDescent="0.25"/>
  <cols>
    <col min="2" max="2" width="6.140625" customWidth="1"/>
    <col min="3" max="3" width="15.140625" bestFit="1" customWidth="1"/>
    <col min="4" max="10" width="9" customWidth="1"/>
    <col min="11" max="11" width="9.42578125" bestFit="1" customWidth="1"/>
    <col min="12" max="12" width="4" bestFit="1" customWidth="1"/>
    <col min="13" max="13" width="5.5703125" customWidth="1"/>
  </cols>
  <sheetData>
    <row r="3" spans="2:13" x14ac:dyDescent="0.25">
      <c r="D3" s="1" t="s">
        <v>0</v>
      </c>
      <c r="E3" s="1" t="s">
        <v>1</v>
      </c>
      <c r="F3" s="1" t="s">
        <v>6</v>
      </c>
      <c r="G3" s="1" t="s">
        <v>7</v>
      </c>
      <c r="H3" s="1" t="s">
        <v>8</v>
      </c>
      <c r="I3" s="1" t="s">
        <v>22</v>
      </c>
      <c r="J3" s="1" t="s">
        <v>23</v>
      </c>
    </row>
    <row r="4" spans="2:13" x14ac:dyDescent="0.25">
      <c r="C4" s="1" t="s">
        <v>49</v>
      </c>
      <c r="D4" s="50">
        <v>2</v>
      </c>
      <c r="E4" s="51">
        <v>3</v>
      </c>
      <c r="F4" s="51">
        <v>3</v>
      </c>
      <c r="G4" s="51">
        <v>4</v>
      </c>
      <c r="H4" s="51">
        <v>4</v>
      </c>
      <c r="I4" s="51">
        <v>4</v>
      </c>
      <c r="J4" s="52">
        <v>4</v>
      </c>
      <c r="K4" s="5"/>
    </row>
    <row r="5" spans="2:13" x14ac:dyDescent="0.25">
      <c r="B5" s="2" t="s">
        <v>2</v>
      </c>
      <c r="C5" s="1" t="s">
        <v>53</v>
      </c>
      <c r="D5" s="1"/>
      <c r="E5" s="1">
        <v>1</v>
      </c>
      <c r="F5" s="1"/>
      <c r="G5" s="1"/>
      <c r="H5" s="1"/>
      <c r="I5" s="1"/>
      <c r="J5" s="1"/>
      <c r="K5" s="116">
        <f>SUMPRODUCT(D5:J5,$D$4:$J$4)</f>
        <v>3</v>
      </c>
    </row>
    <row r="7" spans="2:13" x14ac:dyDescent="0.25">
      <c r="C7" s="1" t="s">
        <v>9</v>
      </c>
      <c r="K7" s="5"/>
      <c r="M7" s="2"/>
    </row>
    <row r="8" spans="2:13" x14ac:dyDescent="0.25">
      <c r="C8" s="1" t="s">
        <v>51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 s="96">
        <f>SUMPRODUCT(D8:J8,$D$4:$J$4)</f>
        <v>24</v>
      </c>
      <c r="L8" s="101" t="s">
        <v>4</v>
      </c>
      <c r="M8" s="7">
        <v>24</v>
      </c>
    </row>
    <row r="9" spans="2:13" x14ac:dyDescent="0.25">
      <c r="C9" s="1"/>
      <c r="K9" s="5"/>
      <c r="M9" s="2"/>
    </row>
    <row r="10" spans="2:13" x14ac:dyDescent="0.25">
      <c r="C10" s="1" t="s">
        <v>42</v>
      </c>
      <c r="D10">
        <v>1</v>
      </c>
      <c r="G10">
        <v>1</v>
      </c>
      <c r="H10">
        <v>1</v>
      </c>
      <c r="I10">
        <v>1</v>
      </c>
      <c r="J10">
        <v>1</v>
      </c>
      <c r="K10" s="96">
        <f>SUMPRODUCT(D10:J10,$D$4:$J$4)</f>
        <v>18</v>
      </c>
      <c r="L10" s="6" t="s">
        <v>10</v>
      </c>
      <c r="M10" s="110">
        <v>18</v>
      </c>
    </row>
    <row r="11" spans="2:13" x14ac:dyDescent="0.25">
      <c r="C11" s="1" t="s">
        <v>43</v>
      </c>
      <c r="D11">
        <v>1</v>
      </c>
      <c r="E11">
        <v>1</v>
      </c>
      <c r="H11">
        <v>1</v>
      </c>
      <c r="I11">
        <v>1</v>
      </c>
      <c r="J11">
        <v>1</v>
      </c>
      <c r="K11" s="96">
        <f t="shared" ref="K11:K16" si="0">SUMPRODUCT(D11:J11,$D$4:$J$4)</f>
        <v>17</v>
      </c>
      <c r="L11" s="6" t="s">
        <v>10</v>
      </c>
      <c r="M11" s="111">
        <v>17</v>
      </c>
    </row>
    <row r="12" spans="2:13" x14ac:dyDescent="0.25">
      <c r="C12" s="1" t="s">
        <v>44</v>
      </c>
      <c r="D12">
        <v>1</v>
      </c>
      <c r="E12">
        <v>1</v>
      </c>
      <c r="F12">
        <v>1</v>
      </c>
      <c r="I12">
        <v>1</v>
      </c>
      <c r="J12">
        <v>1</v>
      </c>
      <c r="K12" s="96">
        <f>SUMPRODUCT(D12:J12,$D$4:$J$4)</f>
        <v>16</v>
      </c>
      <c r="L12" s="6" t="s">
        <v>10</v>
      </c>
      <c r="M12" s="111">
        <v>16</v>
      </c>
    </row>
    <row r="13" spans="2:13" x14ac:dyDescent="0.25">
      <c r="C13" s="1" t="s">
        <v>45</v>
      </c>
      <c r="D13">
        <v>1</v>
      </c>
      <c r="E13">
        <v>1</v>
      </c>
      <c r="F13">
        <v>1</v>
      </c>
      <c r="G13">
        <v>1</v>
      </c>
      <c r="J13">
        <v>1</v>
      </c>
      <c r="K13" s="96">
        <f t="shared" si="0"/>
        <v>16</v>
      </c>
      <c r="L13" s="6" t="s">
        <v>10</v>
      </c>
      <c r="M13" s="111">
        <v>16</v>
      </c>
    </row>
    <row r="14" spans="2:13" x14ac:dyDescent="0.25">
      <c r="C14" s="1" t="s">
        <v>46</v>
      </c>
      <c r="D14">
        <v>1</v>
      </c>
      <c r="E14">
        <v>1</v>
      </c>
      <c r="F14">
        <v>1</v>
      </c>
      <c r="G14">
        <v>1</v>
      </c>
      <c r="H14">
        <v>1</v>
      </c>
      <c r="K14" s="96">
        <f t="shared" si="0"/>
        <v>16</v>
      </c>
      <c r="L14" s="6" t="s">
        <v>10</v>
      </c>
      <c r="M14" s="111">
        <v>16</v>
      </c>
    </row>
    <row r="15" spans="2:13" x14ac:dyDescent="0.25">
      <c r="C15" s="1" t="s">
        <v>47</v>
      </c>
      <c r="E15">
        <v>1</v>
      </c>
      <c r="F15">
        <v>1</v>
      </c>
      <c r="G15">
        <v>1</v>
      </c>
      <c r="H15">
        <v>1</v>
      </c>
      <c r="I15">
        <v>1</v>
      </c>
      <c r="K15" s="96">
        <f t="shared" si="0"/>
        <v>18</v>
      </c>
      <c r="L15" s="6" t="s">
        <v>10</v>
      </c>
      <c r="M15" s="111">
        <v>14</v>
      </c>
    </row>
    <row r="16" spans="2:13" x14ac:dyDescent="0.25">
      <c r="C16" s="1" t="s">
        <v>48</v>
      </c>
      <c r="F16">
        <v>1</v>
      </c>
      <c r="G16">
        <v>1</v>
      </c>
      <c r="H16">
        <v>1</v>
      </c>
      <c r="I16">
        <v>1</v>
      </c>
      <c r="J16">
        <v>1</v>
      </c>
      <c r="K16" s="96">
        <f t="shared" si="0"/>
        <v>19</v>
      </c>
      <c r="L16" s="6" t="s">
        <v>10</v>
      </c>
      <c r="M16" s="112"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7785D-8777-4344-AF53-5C6C3F028B35}">
  <dimension ref="B2:Z23"/>
  <sheetViews>
    <sheetView zoomScaleNormal="100" workbookViewId="0"/>
  </sheetViews>
  <sheetFormatPr defaultRowHeight="15" x14ac:dyDescent="0.25"/>
  <cols>
    <col min="2" max="2" width="4.42578125" bestFit="1" customWidth="1"/>
    <col min="3" max="3" width="12.140625" bestFit="1" customWidth="1"/>
    <col min="4" max="8" width="6.85546875" customWidth="1"/>
    <col min="9" max="23" width="4.85546875" customWidth="1"/>
    <col min="24" max="24" width="9.42578125" bestFit="1" customWidth="1"/>
    <col min="25" max="25" width="4" bestFit="1" customWidth="1"/>
    <col min="26" max="26" width="5.5703125" customWidth="1"/>
  </cols>
  <sheetData>
    <row r="2" spans="2:24" x14ac:dyDescent="0.25">
      <c r="C2" s="1"/>
      <c r="D2" s="28"/>
      <c r="E2" s="28"/>
      <c r="F2" s="28"/>
    </row>
    <row r="3" spans="2:24" x14ac:dyDescent="0.25">
      <c r="C3" s="54"/>
      <c r="D3" s="55" t="s">
        <v>122</v>
      </c>
      <c r="E3" s="55"/>
      <c r="F3" s="55"/>
      <c r="G3" s="55"/>
      <c r="H3" s="53"/>
    </row>
    <row r="4" spans="2:24" ht="30" x14ac:dyDescent="0.25">
      <c r="C4" s="56" t="s">
        <v>117</v>
      </c>
      <c r="D4" s="46" t="s">
        <v>123</v>
      </c>
      <c r="E4" s="46" t="s">
        <v>124</v>
      </c>
      <c r="F4" s="46" t="s">
        <v>125</v>
      </c>
      <c r="G4" s="46" t="s">
        <v>126</v>
      </c>
      <c r="H4" s="57" t="s">
        <v>127</v>
      </c>
    </row>
    <row r="5" spans="2:24" x14ac:dyDescent="0.25">
      <c r="C5" s="58" t="s">
        <v>118</v>
      </c>
      <c r="D5" s="34">
        <v>300</v>
      </c>
      <c r="E5" s="34">
        <v>250</v>
      </c>
      <c r="F5" s="34">
        <v>200</v>
      </c>
      <c r="G5" s="34">
        <v>170</v>
      </c>
      <c r="H5" s="36">
        <v>145</v>
      </c>
    </row>
    <row r="6" spans="2:24" x14ac:dyDescent="0.25">
      <c r="C6" s="58" t="s">
        <v>119</v>
      </c>
      <c r="D6" s="34">
        <v>460</v>
      </c>
      <c r="E6" s="34">
        <v>375</v>
      </c>
      <c r="F6" s="34">
        <v>350</v>
      </c>
      <c r="G6" s="34">
        <v>280</v>
      </c>
      <c r="H6" s="36">
        <v>235</v>
      </c>
    </row>
    <row r="7" spans="2:24" x14ac:dyDescent="0.25">
      <c r="C7" s="58" t="s">
        <v>120</v>
      </c>
      <c r="D7" s="34">
        <v>670</v>
      </c>
      <c r="E7" s="34">
        <v>558</v>
      </c>
      <c r="F7" s="34">
        <v>465</v>
      </c>
      <c r="G7" s="34">
        <v>380</v>
      </c>
      <c r="H7" s="36">
        <v>320</v>
      </c>
    </row>
    <row r="8" spans="2:24" x14ac:dyDescent="0.25">
      <c r="C8" s="59" t="s">
        <v>121</v>
      </c>
      <c r="D8" s="37">
        <v>950</v>
      </c>
      <c r="E8" s="37">
        <v>790</v>
      </c>
      <c r="F8" s="37">
        <v>670</v>
      </c>
      <c r="G8" s="37">
        <v>550</v>
      </c>
      <c r="H8" s="38">
        <v>460</v>
      </c>
    </row>
    <row r="9" spans="2:24" x14ac:dyDescent="0.25">
      <c r="C9" s="60" t="s">
        <v>152</v>
      </c>
      <c r="D9" s="41">
        <v>780</v>
      </c>
      <c r="E9" s="41">
        <v>860</v>
      </c>
      <c r="F9" s="41">
        <v>950</v>
      </c>
      <c r="G9" s="41">
        <v>1060</v>
      </c>
      <c r="H9" s="42">
        <v>1180</v>
      </c>
    </row>
    <row r="10" spans="2:24" x14ac:dyDescent="0.25">
      <c r="C10" s="60" t="s">
        <v>153</v>
      </c>
      <c r="D10" s="42">
        <v>750</v>
      </c>
    </row>
    <row r="12" spans="2:24" x14ac:dyDescent="0.25">
      <c r="C12" s="61" t="s">
        <v>154</v>
      </c>
      <c r="D12" s="41">
        <v>10</v>
      </c>
      <c r="E12" s="41">
        <v>25</v>
      </c>
      <c r="F12" s="41">
        <v>50</v>
      </c>
      <c r="G12" s="42">
        <v>100</v>
      </c>
    </row>
    <row r="14" spans="2:24" x14ac:dyDescent="0.25">
      <c r="D14" s="1" t="s">
        <v>131</v>
      </c>
      <c r="E14" s="1" t="s">
        <v>132</v>
      </c>
      <c r="F14" s="1" t="s">
        <v>134</v>
      </c>
      <c r="G14" s="1" t="s">
        <v>133</v>
      </c>
      <c r="H14" s="1" t="s">
        <v>135</v>
      </c>
      <c r="I14" s="1" t="s">
        <v>136</v>
      </c>
      <c r="J14" s="1" t="s">
        <v>137</v>
      </c>
      <c r="K14" s="1" t="s">
        <v>138</v>
      </c>
      <c r="L14" s="1" t="s">
        <v>139</v>
      </c>
      <c r="M14" s="1" t="s">
        <v>140</v>
      </c>
      <c r="N14" s="1" t="s">
        <v>141</v>
      </c>
      <c r="O14" s="1" t="s">
        <v>142</v>
      </c>
      <c r="P14" s="1" t="s">
        <v>143</v>
      </c>
      <c r="Q14" s="1" t="s">
        <v>144</v>
      </c>
      <c r="R14" s="1" t="s">
        <v>145</v>
      </c>
      <c r="S14" s="1" t="s">
        <v>146</v>
      </c>
      <c r="T14" s="1" t="s">
        <v>143</v>
      </c>
      <c r="U14" s="1" t="s">
        <v>144</v>
      </c>
      <c r="V14" s="1" t="s">
        <v>145</v>
      </c>
      <c r="W14" s="1" t="s">
        <v>146</v>
      </c>
    </row>
    <row r="15" spans="2:24" x14ac:dyDescent="0.25">
      <c r="C15" s="1"/>
      <c r="D15" s="50">
        <v>0</v>
      </c>
      <c r="E15" s="51">
        <v>0</v>
      </c>
      <c r="F15" s="51">
        <v>0</v>
      </c>
      <c r="G15" s="51">
        <v>1</v>
      </c>
      <c r="H15" s="72">
        <v>1</v>
      </c>
      <c r="I15" s="72">
        <v>0</v>
      </c>
      <c r="J15" s="72">
        <v>0</v>
      </c>
      <c r="K15" s="72">
        <v>0</v>
      </c>
      <c r="L15" s="51">
        <v>0</v>
      </c>
      <c r="M15" s="51">
        <v>0</v>
      </c>
      <c r="N15" s="51">
        <v>0</v>
      </c>
      <c r="O15" s="51">
        <v>1</v>
      </c>
      <c r="P15" s="72">
        <v>0</v>
      </c>
      <c r="Q15" s="72">
        <v>0</v>
      </c>
      <c r="R15" s="72">
        <v>0</v>
      </c>
      <c r="S15" s="72">
        <v>1</v>
      </c>
      <c r="T15" s="51">
        <v>0</v>
      </c>
      <c r="U15" s="51">
        <v>1</v>
      </c>
      <c r="V15" s="51">
        <v>0</v>
      </c>
      <c r="W15" s="52">
        <v>1</v>
      </c>
      <c r="X15" s="5"/>
    </row>
    <row r="16" spans="2:24" x14ac:dyDescent="0.25">
      <c r="B16" s="2" t="s">
        <v>41</v>
      </c>
      <c r="C16" s="1" t="s">
        <v>12</v>
      </c>
      <c r="D16">
        <f t="array" ref="D16:G16">TRANSPOSE(D5:D8)</f>
        <v>300</v>
      </c>
      <c r="E16">
        <v>460</v>
      </c>
      <c r="F16">
        <v>670</v>
      </c>
      <c r="G16">
        <v>950</v>
      </c>
      <c r="H16">
        <f t="array" ref="H16:K16">TRANSPOSE(E5:E8)</f>
        <v>250</v>
      </c>
      <c r="I16">
        <v>375</v>
      </c>
      <c r="J16">
        <v>558</v>
      </c>
      <c r="K16">
        <v>790</v>
      </c>
      <c r="L16">
        <f t="array" ref="L16:O16">TRANSPOSE(F5:F8)</f>
        <v>200</v>
      </c>
      <c r="M16">
        <v>350</v>
      </c>
      <c r="N16">
        <v>465</v>
      </c>
      <c r="O16">
        <v>670</v>
      </c>
      <c r="P16">
        <f t="array" ref="P16:S16">TRANSPOSE(G5:G8)</f>
        <v>170</v>
      </c>
      <c r="Q16">
        <v>280</v>
      </c>
      <c r="R16">
        <v>380</v>
      </c>
      <c r="S16">
        <v>550</v>
      </c>
      <c r="T16">
        <f t="array" ref="T16:W16">TRANSPOSE(H5:H8)</f>
        <v>145</v>
      </c>
      <c r="U16">
        <v>235</v>
      </c>
      <c r="V16">
        <v>320</v>
      </c>
      <c r="W16">
        <v>460</v>
      </c>
      <c r="X16" s="116">
        <f>SUMPRODUCT(D16:W16,$D$15:$W$15)</f>
        <v>3115</v>
      </c>
    </row>
    <row r="18" spans="3:26" x14ac:dyDescent="0.25">
      <c r="C18" s="1" t="s">
        <v>9</v>
      </c>
      <c r="X18" s="5"/>
      <c r="Z18" s="2"/>
    </row>
    <row r="19" spans="3:26" x14ac:dyDescent="0.25">
      <c r="C19" s="8" t="s">
        <v>147</v>
      </c>
      <c r="D19" s="9">
        <f>$D$12</f>
        <v>10</v>
      </c>
      <c r="E19" s="9">
        <f>$E$12</f>
        <v>25</v>
      </c>
      <c r="F19" s="9">
        <f>$F$12</f>
        <v>50</v>
      </c>
      <c r="G19" s="9">
        <f>$G$12</f>
        <v>100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6">
        <f>SUMPRODUCT(D19:W19,$D$15:$W$15)</f>
        <v>100</v>
      </c>
      <c r="Y19" s="6" t="s">
        <v>10</v>
      </c>
      <c r="Z19" s="109">
        <f>D9-D10</f>
        <v>30</v>
      </c>
    </row>
    <row r="20" spans="3:26" x14ac:dyDescent="0.25">
      <c r="C20" s="8" t="s">
        <v>148</v>
      </c>
      <c r="D20" s="9">
        <f>$D$12</f>
        <v>10</v>
      </c>
      <c r="E20" s="9">
        <f>$E$12</f>
        <v>25</v>
      </c>
      <c r="F20" s="9">
        <f>$F$12</f>
        <v>50</v>
      </c>
      <c r="G20" s="9">
        <f>$G$12</f>
        <v>100</v>
      </c>
      <c r="H20" s="9">
        <f>$D$12</f>
        <v>10</v>
      </c>
      <c r="I20" s="9">
        <f>$E$12</f>
        <v>25</v>
      </c>
      <c r="J20" s="9">
        <f>$F$12</f>
        <v>50</v>
      </c>
      <c r="K20" s="9">
        <f>$G$12</f>
        <v>100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6">
        <f>SUMPRODUCT(D20:W20,$D$15:$W$15)</f>
        <v>110</v>
      </c>
      <c r="Y20" s="6" t="s">
        <v>10</v>
      </c>
      <c r="Z20" s="104">
        <f>E9-D10</f>
        <v>110</v>
      </c>
    </row>
    <row r="21" spans="3:26" x14ac:dyDescent="0.25">
      <c r="C21" s="8" t="s">
        <v>149</v>
      </c>
      <c r="D21" s="9">
        <f>$D$12</f>
        <v>10</v>
      </c>
      <c r="E21" s="9">
        <f>$E$12</f>
        <v>25</v>
      </c>
      <c r="F21" s="9">
        <f>$F$12</f>
        <v>50</v>
      </c>
      <c r="G21" s="9">
        <f>$G$12</f>
        <v>100</v>
      </c>
      <c r="H21" s="9">
        <f>$D$12</f>
        <v>10</v>
      </c>
      <c r="I21" s="9">
        <f>$E$12</f>
        <v>25</v>
      </c>
      <c r="J21" s="9">
        <f>$F$12</f>
        <v>50</v>
      </c>
      <c r="K21" s="9">
        <f>$G$12</f>
        <v>100</v>
      </c>
      <c r="L21" s="9">
        <f>$D$12</f>
        <v>10</v>
      </c>
      <c r="M21" s="9">
        <f>$E$12</f>
        <v>25</v>
      </c>
      <c r="N21" s="9">
        <f>$F$12</f>
        <v>50</v>
      </c>
      <c r="O21" s="9">
        <f>$G$12</f>
        <v>100</v>
      </c>
      <c r="P21" s="9"/>
      <c r="Q21" s="9"/>
      <c r="R21" s="9"/>
      <c r="S21" s="9"/>
      <c r="T21" s="9"/>
      <c r="U21" s="9"/>
      <c r="V21" s="9"/>
      <c r="W21" s="9"/>
      <c r="X21" s="96">
        <f>SUMPRODUCT(D21:W21,$D$15:$W$15)</f>
        <v>210</v>
      </c>
      <c r="Y21" s="6" t="s">
        <v>10</v>
      </c>
      <c r="Z21" s="104">
        <f>F9-D10</f>
        <v>200</v>
      </c>
    </row>
    <row r="22" spans="3:26" x14ac:dyDescent="0.25">
      <c r="C22" s="8" t="s">
        <v>150</v>
      </c>
      <c r="D22" s="9">
        <f>$D$12</f>
        <v>10</v>
      </c>
      <c r="E22" s="9">
        <f>$E$12</f>
        <v>25</v>
      </c>
      <c r="F22" s="9">
        <f>$F$12</f>
        <v>50</v>
      </c>
      <c r="G22" s="9">
        <f>$G$12</f>
        <v>100</v>
      </c>
      <c r="H22" s="9">
        <f>$D$12</f>
        <v>10</v>
      </c>
      <c r="I22" s="9">
        <f>$E$12</f>
        <v>25</v>
      </c>
      <c r="J22" s="9">
        <f>$F$12</f>
        <v>50</v>
      </c>
      <c r="K22" s="9">
        <f>$G$12</f>
        <v>100</v>
      </c>
      <c r="L22" s="9">
        <f>$D$12</f>
        <v>10</v>
      </c>
      <c r="M22" s="9">
        <f>$E$12</f>
        <v>25</v>
      </c>
      <c r="N22" s="9">
        <f>$F$12</f>
        <v>50</v>
      </c>
      <c r="O22" s="9">
        <f>$G$12</f>
        <v>100</v>
      </c>
      <c r="P22" s="9">
        <f>$D$12</f>
        <v>10</v>
      </c>
      <c r="Q22" s="9">
        <f>$E$12</f>
        <v>25</v>
      </c>
      <c r="R22" s="9">
        <f>$F$12</f>
        <v>50</v>
      </c>
      <c r="S22" s="9">
        <f>$G$12</f>
        <v>100</v>
      </c>
      <c r="T22" s="9"/>
      <c r="U22" s="9"/>
      <c r="V22" s="9"/>
      <c r="W22" s="9"/>
      <c r="X22" s="96">
        <f>SUMPRODUCT(D22:W22,$D$15:$W$15)</f>
        <v>310</v>
      </c>
      <c r="Y22" s="6" t="s">
        <v>10</v>
      </c>
      <c r="Z22" s="104">
        <f>G9-D10</f>
        <v>310</v>
      </c>
    </row>
    <row r="23" spans="3:26" x14ac:dyDescent="0.25">
      <c r="C23" s="8" t="s">
        <v>151</v>
      </c>
      <c r="D23" s="9">
        <f>$D$12</f>
        <v>10</v>
      </c>
      <c r="E23" s="9">
        <f>$E$12</f>
        <v>25</v>
      </c>
      <c r="F23" s="9">
        <f>$F$12</f>
        <v>50</v>
      </c>
      <c r="G23" s="9">
        <f>$G$12</f>
        <v>100</v>
      </c>
      <c r="H23" s="9">
        <f>$D$12</f>
        <v>10</v>
      </c>
      <c r="I23" s="9">
        <f>$E$12</f>
        <v>25</v>
      </c>
      <c r="J23" s="9">
        <f>$F$12</f>
        <v>50</v>
      </c>
      <c r="K23" s="9">
        <f>$G$12</f>
        <v>100</v>
      </c>
      <c r="L23" s="9">
        <f>$D$12</f>
        <v>10</v>
      </c>
      <c r="M23" s="9">
        <f>$E$12</f>
        <v>25</v>
      </c>
      <c r="N23" s="9">
        <f>$F$12</f>
        <v>50</v>
      </c>
      <c r="O23" s="9">
        <f>$G$12</f>
        <v>100</v>
      </c>
      <c r="P23" s="9">
        <f>$D$12</f>
        <v>10</v>
      </c>
      <c r="Q23" s="9">
        <f>$E$12</f>
        <v>25</v>
      </c>
      <c r="R23" s="9">
        <f>$F$12</f>
        <v>50</v>
      </c>
      <c r="S23" s="9">
        <f>$G$12</f>
        <v>100</v>
      </c>
      <c r="T23" s="9">
        <f>$D$12</f>
        <v>10</v>
      </c>
      <c r="U23" s="9">
        <f>$E$12</f>
        <v>25</v>
      </c>
      <c r="V23" s="9">
        <f>$F$12</f>
        <v>50</v>
      </c>
      <c r="W23" s="9">
        <f>$G$12</f>
        <v>100</v>
      </c>
      <c r="X23" s="96">
        <f>SUMPRODUCT(D23:W23,$D$15:$W$15)</f>
        <v>435</v>
      </c>
      <c r="Y23" s="6" t="s">
        <v>10</v>
      </c>
      <c r="Z23" s="105">
        <f>H9-D10</f>
        <v>430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24"/>
  <sheetViews>
    <sheetView zoomScaleNormal="100" workbookViewId="0"/>
  </sheetViews>
  <sheetFormatPr defaultRowHeight="15" x14ac:dyDescent="0.25"/>
  <cols>
    <col min="2" max="2" width="6.140625" customWidth="1"/>
    <col min="3" max="3" width="15.140625" bestFit="1" customWidth="1"/>
    <col min="4" max="8" width="9" customWidth="1"/>
    <col min="9" max="9" width="9.42578125" bestFit="1" customWidth="1"/>
    <col min="10" max="10" width="4" bestFit="1" customWidth="1"/>
    <col min="11" max="11" width="5.5703125" customWidth="1"/>
  </cols>
  <sheetData>
    <row r="2" spans="2:9" x14ac:dyDescent="0.25">
      <c r="C2" s="61" t="s">
        <v>30</v>
      </c>
      <c r="D2" s="47" t="s">
        <v>25</v>
      </c>
      <c r="E2" s="47" t="s">
        <v>26</v>
      </c>
      <c r="F2" s="47" t="s">
        <v>27</v>
      </c>
      <c r="G2" s="47" t="s">
        <v>28</v>
      </c>
      <c r="H2" s="43" t="s">
        <v>29</v>
      </c>
    </row>
    <row r="3" spans="2:9" x14ac:dyDescent="0.25">
      <c r="C3" s="49">
        <v>1</v>
      </c>
      <c r="D3" s="34">
        <v>1</v>
      </c>
      <c r="E3" s="34"/>
      <c r="F3" s="34">
        <v>1</v>
      </c>
      <c r="G3" s="34"/>
      <c r="H3" s="36"/>
    </row>
    <row r="4" spans="2:9" x14ac:dyDescent="0.25">
      <c r="C4" s="49">
        <v>2</v>
      </c>
      <c r="D4" s="34">
        <v>1</v>
      </c>
      <c r="E4" s="34">
        <v>1</v>
      </c>
      <c r="F4" s="34"/>
      <c r="G4" s="34">
        <v>1</v>
      </c>
      <c r="H4" s="36">
        <v>1</v>
      </c>
    </row>
    <row r="5" spans="2:9" x14ac:dyDescent="0.25">
      <c r="C5" s="49">
        <v>3</v>
      </c>
      <c r="D5" s="34"/>
      <c r="E5" s="34">
        <v>1</v>
      </c>
      <c r="F5" s="34"/>
      <c r="G5" s="34">
        <v>1</v>
      </c>
      <c r="H5" s="36"/>
    </row>
    <row r="6" spans="2:9" x14ac:dyDescent="0.25">
      <c r="C6" s="49">
        <v>4</v>
      </c>
      <c r="D6" s="34"/>
      <c r="E6" s="34"/>
      <c r="F6" s="34">
        <v>1</v>
      </c>
      <c r="G6" s="34"/>
      <c r="H6" s="36">
        <v>1</v>
      </c>
    </row>
    <row r="7" spans="2:9" x14ac:dyDescent="0.25">
      <c r="C7" s="49">
        <v>5</v>
      </c>
      <c r="D7" s="34">
        <v>1</v>
      </c>
      <c r="E7" s="34">
        <v>1</v>
      </c>
      <c r="F7" s="34"/>
      <c r="G7" s="34"/>
      <c r="H7" s="36"/>
    </row>
    <row r="8" spans="2:9" x14ac:dyDescent="0.25">
      <c r="C8" s="49">
        <v>6</v>
      </c>
      <c r="D8" s="34"/>
      <c r="E8" s="34"/>
      <c r="F8" s="34">
        <v>1</v>
      </c>
      <c r="G8" s="34"/>
      <c r="H8" s="36">
        <v>1</v>
      </c>
    </row>
    <row r="9" spans="2:9" x14ac:dyDescent="0.25">
      <c r="C9" s="68">
        <v>7</v>
      </c>
      <c r="D9" s="37"/>
      <c r="E9" s="37"/>
      <c r="F9" s="37"/>
      <c r="G9" s="37">
        <v>1</v>
      </c>
      <c r="H9" s="38">
        <v>1</v>
      </c>
    </row>
    <row r="10" spans="2:9" x14ac:dyDescent="0.25">
      <c r="C10" s="68" t="s">
        <v>31</v>
      </c>
      <c r="D10" s="32">
        <v>450</v>
      </c>
      <c r="E10" s="32">
        <v>650</v>
      </c>
      <c r="F10" s="32">
        <v>550</v>
      </c>
      <c r="G10" s="32">
        <v>500</v>
      </c>
      <c r="H10" s="31">
        <v>525</v>
      </c>
    </row>
    <row r="13" spans="2:9" x14ac:dyDescent="0.25">
      <c r="D13" s="1" t="s">
        <v>0</v>
      </c>
      <c r="E13" s="1" t="s">
        <v>1</v>
      </c>
      <c r="F13" s="1" t="s">
        <v>6</v>
      </c>
      <c r="G13" s="1" t="s">
        <v>7</v>
      </c>
      <c r="H13" s="1" t="s">
        <v>8</v>
      </c>
    </row>
    <row r="14" spans="2:9" x14ac:dyDescent="0.25">
      <c r="C14" s="1" t="s">
        <v>32</v>
      </c>
      <c r="D14" s="50">
        <v>1</v>
      </c>
      <c r="E14" s="51">
        <v>0</v>
      </c>
      <c r="F14" s="51">
        <v>0</v>
      </c>
      <c r="G14" s="51">
        <v>1</v>
      </c>
      <c r="H14" s="52">
        <v>1</v>
      </c>
      <c r="I14" s="5"/>
    </row>
    <row r="15" spans="2:9" x14ac:dyDescent="0.25">
      <c r="B15" s="2" t="s">
        <v>41</v>
      </c>
      <c r="C15" s="1" t="s">
        <v>31</v>
      </c>
      <c r="D15">
        <f>D10</f>
        <v>450</v>
      </c>
      <c r="E15">
        <f>E10</f>
        <v>650</v>
      </c>
      <c r="F15">
        <f t="shared" ref="F15:H15" si="0">F10</f>
        <v>550</v>
      </c>
      <c r="G15">
        <f t="shared" si="0"/>
        <v>500</v>
      </c>
      <c r="H15">
        <f t="shared" si="0"/>
        <v>525</v>
      </c>
      <c r="I15" s="116">
        <f>SUMPRODUCT(D15:H15,$D$14:$H$14)</f>
        <v>1475</v>
      </c>
    </row>
    <row r="17" spans="3:11" x14ac:dyDescent="0.25">
      <c r="C17" s="1" t="s">
        <v>9</v>
      </c>
      <c r="I17" s="5"/>
      <c r="K17" s="2"/>
    </row>
    <row r="18" spans="3:11" x14ac:dyDescent="0.25">
      <c r="C18" s="1" t="s">
        <v>33</v>
      </c>
      <c r="D18">
        <f>D3</f>
        <v>1</v>
      </c>
      <c r="E18">
        <f t="shared" ref="E18:H18" si="1">E3</f>
        <v>0</v>
      </c>
      <c r="F18">
        <f t="shared" si="1"/>
        <v>1</v>
      </c>
      <c r="G18">
        <f t="shared" si="1"/>
        <v>0</v>
      </c>
      <c r="H18">
        <f t="shared" si="1"/>
        <v>0</v>
      </c>
      <c r="I18" s="96">
        <f t="shared" ref="I18:I24" si="2">SUMPRODUCT(D18:H18,$D$14:$H$14)</f>
        <v>1</v>
      </c>
      <c r="J18" s="6" t="s">
        <v>10</v>
      </c>
      <c r="K18" s="110">
        <v>1</v>
      </c>
    </row>
    <row r="19" spans="3:11" x14ac:dyDescent="0.25">
      <c r="C19" s="1" t="s">
        <v>34</v>
      </c>
      <c r="D19">
        <f t="shared" ref="D19:H19" si="3">D4</f>
        <v>1</v>
      </c>
      <c r="E19">
        <f t="shared" si="3"/>
        <v>1</v>
      </c>
      <c r="F19">
        <f t="shared" si="3"/>
        <v>0</v>
      </c>
      <c r="G19">
        <f t="shared" si="3"/>
        <v>1</v>
      </c>
      <c r="H19">
        <f t="shared" si="3"/>
        <v>1</v>
      </c>
      <c r="I19" s="96">
        <f t="shared" si="2"/>
        <v>3</v>
      </c>
      <c r="J19" s="6" t="s">
        <v>10</v>
      </c>
      <c r="K19" s="111">
        <v>1</v>
      </c>
    </row>
    <row r="20" spans="3:11" x14ac:dyDescent="0.25">
      <c r="C20" s="1" t="s">
        <v>35</v>
      </c>
      <c r="D20">
        <f t="shared" ref="D20:H20" si="4">D5</f>
        <v>0</v>
      </c>
      <c r="E20">
        <f t="shared" si="4"/>
        <v>1</v>
      </c>
      <c r="F20">
        <f t="shared" si="4"/>
        <v>0</v>
      </c>
      <c r="G20">
        <f t="shared" si="4"/>
        <v>1</v>
      </c>
      <c r="H20">
        <f t="shared" si="4"/>
        <v>0</v>
      </c>
      <c r="I20" s="96">
        <f t="shared" si="2"/>
        <v>1</v>
      </c>
      <c r="J20" s="6" t="s">
        <v>10</v>
      </c>
      <c r="K20" s="111">
        <v>1</v>
      </c>
    </row>
    <row r="21" spans="3:11" x14ac:dyDescent="0.25">
      <c r="C21" s="1" t="s">
        <v>36</v>
      </c>
      <c r="D21">
        <f t="shared" ref="D21:H21" si="5">D6</f>
        <v>0</v>
      </c>
      <c r="E21">
        <f t="shared" si="5"/>
        <v>0</v>
      </c>
      <c r="F21">
        <f t="shared" si="5"/>
        <v>1</v>
      </c>
      <c r="G21">
        <f t="shared" si="5"/>
        <v>0</v>
      </c>
      <c r="H21">
        <f t="shared" si="5"/>
        <v>1</v>
      </c>
      <c r="I21" s="96">
        <f t="shared" si="2"/>
        <v>1</v>
      </c>
      <c r="J21" s="6" t="s">
        <v>10</v>
      </c>
      <c r="K21" s="111">
        <v>1</v>
      </c>
    </row>
    <row r="22" spans="3:11" x14ac:dyDescent="0.25">
      <c r="C22" s="1" t="s">
        <v>37</v>
      </c>
      <c r="D22">
        <f t="shared" ref="D22:H22" si="6">D7</f>
        <v>1</v>
      </c>
      <c r="E22">
        <f t="shared" si="6"/>
        <v>1</v>
      </c>
      <c r="F22">
        <f t="shared" si="6"/>
        <v>0</v>
      </c>
      <c r="G22">
        <f t="shared" si="6"/>
        <v>0</v>
      </c>
      <c r="H22">
        <f t="shared" si="6"/>
        <v>0</v>
      </c>
      <c r="I22" s="96">
        <f t="shared" si="2"/>
        <v>1</v>
      </c>
      <c r="J22" s="6" t="s">
        <v>10</v>
      </c>
      <c r="K22" s="111">
        <v>1</v>
      </c>
    </row>
    <row r="23" spans="3:11" x14ac:dyDescent="0.25">
      <c r="C23" s="1" t="s">
        <v>38</v>
      </c>
      <c r="D23">
        <f t="shared" ref="D23:H23" si="7">D8</f>
        <v>0</v>
      </c>
      <c r="E23">
        <f t="shared" si="7"/>
        <v>0</v>
      </c>
      <c r="F23">
        <f t="shared" si="7"/>
        <v>1</v>
      </c>
      <c r="G23">
        <f t="shared" si="7"/>
        <v>0</v>
      </c>
      <c r="H23">
        <f t="shared" si="7"/>
        <v>1</v>
      </c>
      <c r="I23" s="96">
        <f t="shared" si="2"/>
        <v>1</v>
      </c>
      <c r="J23" s="6" t="s">
        <v>10</v>
      </c>
      <c r="K23" s="111">
        <v>1</v>
      </c>
    </row>
    <row r="24" spans="3:11" x14ac:dyDescent="0.25">
      <c r="C24" s="1" t="s">
        <v>39</v>
      </c>
      <c r="D24">
        <f t="shared" ref="D24:H24" si="8">D9</f>
        <v>0</v>
      </c>
      <c r="E24">
        <f t="shared" si="8"/>
        <v>0</v>
      </c>
      <c r="F24">
        <f t="shared" si="8"/>
        <v>0</v>
      </c>
      <c r="G24">
        <f t="shared" si="8"/>
        <v>1</v>
      </c>
      <c r="H24">
        <f t="shared" si="8"/>
        <v>1</v>
      </c>
      <c r="I24" s="96">
        <f t="shared" si="2"/>
        <v>2</v>
      </c>
      <c r="J24" s="6" t="s">
        <v>10</v>
      </c>
      <c r="K24" s="112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U23"/>
  <sheetViews>
    <sheetView zoomScaleNormal="100" workbookViewId="0"/>
  </sheetViews>
  <sheetFormatPr defaultRowHeight="15" x14ac:dyDescent="0.25"/>
  <cols>
    <col min="2" max="2" width="6.140625" customWidth="1"/>
    <col min="3" max="3" width="12.140625" bestFit="1" customWidth="1"/>
    <col min="4" max="9" width="8.28515625" customWidth="1"/>
    <col min="10" max="10" width="5" bestFit="1" customWidth="1"/>
    <col min="11" max="15" width="5.140625" customWidth="1"/>
    <col min="16" max="16" width="9.42578125" bestFit="1" customWidth="1"/>
    <col min="17" max="17" width="4" bestFit="1" customWidth="1"/>
    <col min="18" max="18" width="5.5703125" customWidth="1"/>
  </cols>
  <sheetData>
    <row r="2" spans="2:18" ht="30" x14ac:dyDescent="0.25">
      <c r="C2" s="61" t="s">
        <v>63</v>
      </c>
      <c r="D2" s="48" t="s">
        <v>54</v>
      </c>
      <c r="E2" s="39" t="s">
        <v>55</v>
      </c>
      <c r="F2" s="70" t="s">
        <v>56</v>
      </c>
    </row>
    <row r="3" spans="2:18" x14ac:dyDescent="0.25">
      <c r="C3" s="49">
        <v>1</v>
      </c>
      <c r="D3" s="44">
        <v>1000</v>
      </c>
      <c r="E3" s="34">
        <v>21</v>
      </c>
      <c r="F3" s="36">
        <v>500</v>
      </c>
    </row>
    <row r="4" spans="2:18" x14ac:dyDescent="0.25">
      <c r="C4" s="49">
        <v>2</v>
      </c>
      <c r="D4" s="44">
        <v>950</v>
      </c>
      <c r="E4" s="34">
        <v>23</v>
      </c>
      <c r="F4" s="36">
        <v>600</v>
      </c>
    </row>
    <row r="5" spans="2:18" x14ac:dyDescent="0.25">
      <c r="C5" s="49">
        <v>3</v>
      </c>
      <c r="D5" s="44">
        <v>875</v>
      </c>
      <c r="E5" s="34">
        <v>25</v>
      </c>
      <c r="F5" s="36">
        <v>750</v>
      </c>
    </row>
    <row r="6" spans="2:18" x14ac:dyDescent="0.25">
      <c r="C6" s="49">
        <v>4</v>
      </c>
      <c r="D6" s="44">
        <v>850</v>
      </c>
      <c r="E6" s="34">
        <v>24</v>
      </c>
      <c r="F6" s="36">
        <v>400</v>
      </c>
    </row>
    <row r="7" spans="2:18" x14ac:dyDescent="0.25">
      <c r="C7" s="49">
        <v>5</v>
      </c>
      <c r="D7" s="44">
        <v>800</v>
      </c>
      <c r="E7" s="34">
        <v>20</v>
      </c>
      <c r="F7" s="36">
        <v>600</v>
      </c>
    </row>
    <row r="8" spans="2:18" x14ac:dyDescent="0.25">
      <c r="C8" s="68">
        <v>6</v>
      </c>
      <c r="D8" s="45">
        <v>700</v>
      </c>
      <c r="E8" s="37">
        <v>26</v>
      </c>
      <c r="F8" s="38">
        <v>800</v>
      </c>
    </row>
    <row r="9" spans="2:18" x14ac:dyDescent="0.25">
      <c r="C9" s="68" t="s">
        <v>71</v>
      </c>
      <c r="D9" s="68">
        <v>1800</v>
      </c>
      <c r="E9" s="32"/>
      <c r="F9" s="31"/>
    </row>
    <row r="12" spans="2:18" x14ac:dyDescent="0.25">
      <c r="D12" s="1" t="s">
        <v>0</v>
      </c>
      <c r="E12" s="1" t="s">
        <v>1</v>
      </c>
      <c r="F12" s="1" t="s">
        <v>6</v>
      </c>
      <c r="G12" s="1" t="s">
        <v>7</v>
      </c>
      <c r="H12" s="1" t="s">
        <v>8</v>
      </c>
      <c r="I12" s="1" t="s">
        <v>22</v>
      </c>
      <c r="J12" s="1" t="s">
        <v>57</v>
      </c>
      <c r="K12" s="1" t="s">
        <v>58</v>
      </c>
      <c r="L12" s="1" t="s">
        <v>59</v>
      </c>
      <c r="M12" s="1" t="s">
        <v>60</v>
      </c>
      <c r="N12" s="1" t="s">
        <v>61</v>
      </c>
      <c r="O12" s="1" t="s">
        <v>62</v>
      </c>
    </row>
    <row r="13" spans="2:18" x14ac:dyDescent="0.25">
      <c r="C13" s="1"/>
      <c r="D13" s="50">
        <v>500</v>
      </c>
      <c r="E13" s="51">
        <v>600</v>
      </c>
      <c r="F13" s="51">
        <v>0</v>
      </c>
      <c r="G13" s="51">
        <v>0</v>
      </c>
      <c r="H13" s="51">
        <v>600</v>
      </c>
      <c r="I13" s="51">
        <v>100</v>
      </c>
      <c r="J13" s="72">
        <v>1</v>
      </c>
      <c r="K13" s="72">
        <v>1</v>
      </c>
      <c r="L13" s="72">
        <v>0</v>
      </c>
      <c r="M13" s="72">
        <v>0</v>
      </c>
      <c r="N13" s="72">
        <v>1</v>
      </c>
      <c r="O13" s="82">
        <v>1</v>
      </c>
    </row>
    <row r="14" spans="2:18" x14ac:dyDescent="0.25">
      <c r="B14" s="2" t="s">
        <v>41</v>
      </c>
      <c r="C14" s="1" t="s">
        <v>12</v>
      </c>
      <c r="D14">
        <f t="array" ref="D14:I14">TRANSPOSE(E3:E8)</f>
        <v>21</v>
      </c>
      <c r="E14">
        <v>23</v>
      </c>
      <c r="F14">
        <v>25</v>
      </c>
      <c r="G14">
        <v>24</v>
      </c>
      <c r="H14">
        <v>20</v>
      </c>
      <c r="I14">
        <v>26</v>
      </c>
      <c r="J14">
        <f t="array" ref="J14:O14">TRANSPOSE(D3:D8)</f>
        <v>1000</v>
      </c>
      <c r="K14">
        <v>950</v>
      </c>
      <c r="L14">
        <v>875</v>
      </c>
      <c r="M14">
        <v>850</v>
      </c>
      <c r="N14">
        <v>800</v>
      </c>
      <c r="O14">
        <v>700</v>
      </c>
      <c r="P14" s="116">
        <f>SUMPRODUCT(D14:O14,$D$13:$O$13)</f>
        <v>42350</v>
      </c>
      <c r="Q14" s="29" t="s">
        <v>155</v>
      </c>
    </row>
    <row r="16" spans="2:18" x14ac:dyDescent="0.25">
      <c r="C16" s="1" t="s">
        <v>9</v>
      </c>
      <c r="P16" s="5"/>
      <c r="R16" s="2"/>
    </row>
    <row r="17" spans="3:21" x14ac:dyDescent="0.25">
      <c r="C17" s="8" t="s">
        <v>64</v>
      </c>
      <c r="D17" s="27">
        <v>1</v>
      </c>
      <c r="E17" s="27"/>
      <c r="F17" s="27"/>
      <c r="G17" s="27"/>
      <c r="H17" s="27"/>
      <c r="I17" s="27"/>
      <c r="J17" s="27">
        <f>-F3</f>
        <v>-500</v>
      </c>
      <c r="K17" s="27"/>
      <c r="L17" s="27"/>
      <c r="M17" s="27"/>
      <c r="N17" s="27"/>
      <c r="O17" s="27"/>
      <c r="P17" s="96">
        <f t="shared" ref="P17:P23" si="0">SUMPRODUCT(D17:O17,$D$13:$O$13)</f>
        <v>0</v>
      </c>
      <c r="Q17" s="6" t="s">
        <v>4</v>
      </c>
      <c r="R17" s="113">
        <v>0</v>
      </c>
    </row>
    <row r="18" spans="3:21" x14ac:dyDescent="0.25">
      <c r="C18" s="8" t="s">
        <v>65</v>
      </c>
      <c r="D18" s="9"/>
      <c r="E18" s="9">
        <v>1</v>
      </c>
      <c r="F18" s="9"/>
      <c r="G18" s="9"/>
      <c r="H18" s="9"/>
      <c r="I18" s="9"/>
      <c r="J18" s="9"/>
      <c r="K18" s="9">
        <f>-F4</f>
        <v>-600</v>
      </c>
      <c r="L18" s="9"/>
      <c r="M18" s="9"/>
      <c r="N18" s="9"/>
      <c r="O18" s="9"/>
      <c r="P18" s="96">
        <f t="shared" si="0"/>
        <v>0</v>
      </c>
      <c r="Q18" s="6" t="s">
        <v>4</v>
      </c>
      <c r="R18" s="111">
        <v>0</v>
      </c>
    </row>
    <row r="19" spans="3:21" x14ac:dyDescent="0.25">
      <c r="C19" s="8" t="s">
        <v>66</v>
      </c>
      <c r="D19" s="9"/>
      <c r="E19" s="9"/>
      <c r="F19" s="9">
        <v>1</v>
      </c>
      <c r="G19" s="9"/>
      <c r="H19" s="9"/>
      <c r="I19" s="9"/>
      <c r="J19" s="9"/>
      <c r="K19" s="9"/>
      <c r="L19" s="9">
        <f>-F5</f>
        <v>-750</v>
      </c>
      <c r="M19" s="9"/>
      <c r="N19" s="9"/>
      <c r="O19" s="9"/>
      <c r="P19" s="96">
        <f t="shared" si="0"/>
        <v>0</v>
      </c>
      <c r="Q19" s="6" t="s">
        <v>4</v>
      </c>
      <c r="R19" s="111">
        <v>0</v>
      </c>
    </row>
    <row r="20" spans="3:21" x14ac:dyDescent="0.25">
      <c r="C20" s="8" t="s">
        <v>67</v>
      </c>
      <c r="D20" s="9"/>
      <c r="E20" s="9"/>
      <c r="F20" s="9"/>
      <c r="G20" s="9">
        <v>1</v>
      </c>
      <c r="H20" s="9"/>
      <c r="I20" s="9"/>
      <c r="J20" s="9"/>
      <c r="K20" s="9"/>
      <c r="L20" s="9"/>
      <c r="M20" s="9">
        <f>-F6</f>
        <v>-400</v>
      </c>
      <c r="N20" s="9"/>
      <c r="O20" s="9"/>
      <c r="P20" s="96">
        <f t="shared" si="0"/>
        <v>0</v>
      </c>
      <c r="Q20" s="6" t="s">
        <v>4</v>
      </c>
      <c r="R20" s="111">
        <v>0</v>
      </c>
    </row>
    <row r="21" spans="3:21" x14ac:dyDescent="0.25">
      <c r="C21" s="8" t="s">
        <v>68</v>
      </c>
      <c r="D21" s="9"/>
      <c r="E21" s="9"/>
      <c r="F21" s="9"/>
      <c r="G21" s="9"/>
      <c r="H21" s="9">
        <v>1</v>
      </c>
      <c r="I21" s="9"/>
      <c r="J21" s="9"/>
      <c r="K21" s="9"/>
      <c r="L21" s="9"/>
      <c r="M21" s="9"/>
      <c r="N21" s="9">
        <f>-F7</f>
        <v>-600</v>
      </c>
      <c r="O21" s="9"/>
      <c r="P21" s="96">
        <f t="shared" si="0"/>
        <v>0</v>
      </c>
      <c r="Q21" s="6" t="s">
        <v>4</v>
      </c>
      <c r="R21" s="111">
        <v>0</v>
      </c>
      <c r="T21" s="30" t="s">
        <v>128</v>
      </c>
      <c r="U21" s="30"/>
    </row>
    <row r="22" spans="3:21" x14ac:dyDescent="0.25">
      <c r="C22" s="8" t="s">
        <v>69</v>
      </c>
      <c r="D22" s="9"/>
      <c r="E22" s="9"/>
      <c r="F22" s="9"/>
      <c r="G22" s="9"/>
      <c r="H22" s="9"/>
      <c r="I22" s="9">
        <v>1</v>
      </c>
      <c r="J22" s="9"/>
      <c r="K22" s="9"/>
      <c r="L22" s="9"/>
      <c r="M22" s="9"/>
      <c r="N22" s="9"/>
      <c r="O22" s="9">
        <f>-F8</f>
        <v>-800</v>
      </c>
      <c r="P22" s="96">
        <f t="shared" si="0"/>
        <v>-700</v>
      </c>
      <c r="Q22" s="6" t="s">
        <v>4</v>
      </c>
      <c r="R22" s="111">
        <v>0</v>
      </c>
      <c r="T22" t="s">
        <v>129</v>
      </c>
    </row>
    <row r="23" spans="3:21" x14ac:dyDescent="0.25">
      <c r="C23" s="10" t="s">
        <v>70</v>
      </c>
      <c r="D23" s="11">
        <v>1</v>
      </c>
      <c r="E23" s="11">
        <v>1</v>
      </c>
      <c r="F23" s="11">
        <v>1</v>
      </c>
      <c r="G23" s="11">
        <v>1</v>
      </c>
      <c r="H23" s="11">
        <v>1</v>
      </c>
      <c r="I23" s="11">
        <v>1</v>
      </c>
      <c r="J23" s="11"/>
      <c r="K23" s="11"/>
      <c r="L23" s="11"/>
      <c r="M23" s="11"/>
      <c r="N23" s="11"/>
      <c r="O23" s="11"/>
      <c r="P23" s="96">
        <f t="shared" si="0"/>
        <v>1800</v>
      </c>
      <c r="Q23" s="6" t="s">
        <v>40</v>
      </c>
      <c r="R23" s="114">
        <f>D9</f>
        <v>1800</v>
      </c>
      <c r="T23" s="27" t="s">
        <v>130</v>
      </c>
      <c r="U23" s="2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K15"/>
  <sheetViews>
    <sheetView zoomScaleNormal="100" workbookViewId="0"/>
  </sheetViews>
  <sheetFormatPr defaultRowHeight="15" x14ac:dyDescent="0.25"/>
  <cols>
    <col min="2" max="2" width="6.140625" customWidth="1"/>
    <col min="3" max="3" width="17.85546875" bestFit="1" customWidth="1"/>
    <col min="4" max="9" width="8.28515625" customWidth="1"/>
    <col min="10" max="15" width="5.140625" customWidth="1"/>
    <col min="16" max="16" width="9.42578125" bestFit="1" customWidth="1"/>
    <col min="17" max="17" width="4" bestFit="1" customWidth="1"/>
    <col min="18" max="18" width="5.5703125" customWidth="1"/>
  </cols>
  <sheetData>
    <row r="1" spans="3:11" ht="15.75" thickBot="1" x14ac:dyDescent="0.3"/>
    <row r="2" spans="3:11" ht="30" x14ac:dyDescent="0.25">
      <c r="C2" s="47" t="s">
        <v>63</v>
      </c>
      <c r="D2" s="48" t="s">
        <v>54</v>
      </c>
      <c r="E2" s="39" t="s">
        <v>55</v>
      </c>
      <c r="F2" s="39" t="s">
        <v>56</v>
      </c>
      <c r="G2" s="88" t="s">
        <v>72</v>
      </c>
      <c r="H2" s="87" t="s">
        <v>73</v>
      </c>
      <c r="I2" s="13" t="s">
        <v>74</v>
      </c>
    </row>
    <row r="3" spans="3:11" x14ac:dyDescent="0.25">
      <c r="C3" s="4">
        <v>1</v>
      </c>
      <c r="D3" s="44">
        <v>1000</v>
      </c>
      <c r="E3" s="34">
        <v>21</v>
      </c>
      <c r="F3" s="34">
        <v>500</v>
      </c>
      <c r="G3" s="83">
        <v>500</v>
      </c>
      <c r="H3" s="85">
        <v>1</v>
      </c>
      <c r="I3" s="99">
        <f>G3-F3*H3</f>
        <v>0</v>
      </c>
      <c r="J3" s="6" t="s">
        <v>4</v>
      </c>
      <c r="K3" s="109">
        <v>0</v>
      </c>
    </row>
    <row r="4" spans="3:11" x14ac:dyDescent="0.25">
      <c r="C4" s="4">
        <v>2</v>
      </c>
      <c r="D4" s="44">
        <v>950</v>
      </c>
      <c r="E4" s="34">
        <v>23</v>
      </c>
      <c r="F4" s="34">
        <v>600</v>
      </c>
      <c r="G4" s="83">
        <v>600</v>
      </c>
      <c r="H4" s="85">
        <v>1</v>
      </c>
      <c r="I4" s="99">
        <f t="shared" ref="I4:I8" si="0">G4-F4*H4</f>
        <v>0</v>
      </c>
      <c r="J4" s="6" t="s">
        <v>4</v>
      </c>
      <c r="K4" s="104">
        <v>0</v>
      </c>
    </row>
    <row r="5" spans="3:11" x14ac:dyDescent="0.25">
      <c r="C5" s="4">
        <v>3</v>
      </c>
      <c r="D5" s="44">
        <v>875</v>
      </c>
      <c r="E5" s="34">
        <v>25</v>
      </c>
      <c r="F5" s="34">
        <v>750</v>
      </c>
      <c r="G5" s="83">
        <v>0</v>
      </c>
      <c r="H5" s="85">
        <v>0</v>
      </c>
      <c r="I5" s="99">
        <f t="shared" si="0"/>
        <v>0</v>
      </c>
      <c r="J5" s="6" t="s">
        <v>4</v>
      </c>
      <c r="K5" s="104">
        <v>0</v>
      </c>
    </row>
    <row r="6" spans="3:11" x14ac:dyDescent="0.25">
      <c r="C6" s="4">
        <v>4</v>
      </c>
      <c r="D6" s="44">
        <v>850</v>
      </c>
      <c r="E6" s="34">
        <v>24</v>
      </c>
      <c r="F6" s="34">
        <v>400</v>
      </c>
      <c r="G6" s="83">
        <v>0</v>
      </c>
      <c r="H6" s="85">
        <v>0</v>
      </c>
      <c r="I6" s="99">
        <f t="shared" si="0"/>
        <v>0</v>
      </c>
      <c r="J6" s="6" t="s">
        <v>4</v>
      </c>
      <c r="K6" s="104">
        <v>0</v>
      </c>
    </row>
    <row r="7" spans="3:11" x14ac:dyDescent="0.25">
      <c r="C7" s="4">
        <v>5</v>
      </c>
      <c r="D7" s="44">
        <v>800</v>
      </c>
      <c r="E7" s="34">
        <v>20</v>
      </c>
      <c r="F7" s="34">
        <v>600</v>
      </c>
      <c r="G7" s="83">
        <v>600</v>
      </c>
      <c r="H7" s="85">
        <v>1</v>
      </c>
      <c r="I7" s="99">
        <f t="shared" si="0"/>
        <v>0</v>
      </c>
      <c r="J7" s="6" t="s">
        <v>4</v>
      </c>
      <c r="K7" s="104">
        <v>0</v>
      </c>
    </row>
    <row r="8" spans="3:11" ht="15.75" thickBot="1" x14ac:dyDescent="0.3">
      <c r="C8" s="32">
        <v>6</v>
      </c>
      <c r="D8" s="45">
        <v>700</v>
      </c>
      <c r="E8" s="37">
        <v>26</v>
      </c>
      <c r="F8" s="37">
        <v>800</v>
      </c>
      <c r="G8" s="84">
        <v>100</v>
      </c>
      <c r="H8" s="86">
        <v>1</v>
      </c>
      <c r="I8" s="102">
        <f t="shared" si="0"/>
        <v>-700</v>
      </c>
      <c r="J8" s="6" t="s">
        <v>4</v>
      </c>
      <c r="K8" s="105">
        <v>0</v>
      </c>
    </row>
    <row r="9" spans="3:11" x14ac:dyDescent="0.25">
      <c r="C9" s="1" t="s">
        <v>75</v>
      </c>
      <c r="E9" s="1"/>
      <c r="F9" s="12"/>
      <c r="G9" s="96">
        <f>SUM(G3:G8)</f>
        <v>1800</v>
      </c>
    </row>
    <row r="10" spans="3:11" x14ac:dyDescent="0.25">
      <c r="C10" s="1"/>
      <c r="E10" s="1"/>
      <c r="F10" s="12"/>
      <c r="G10" s="14" t="s">
        <v>40</v>
      </c>
    </row>
    <row r="11" spans="3:11" x14ac:dyDescent="0.25">
      <c r="C11" s="60" t="s">
        <v>71</v>
      </c>
      <c r="E11" s="1"/>
      <c r="F11" s="1"/>
      <c r="G11" s="115">
        <v>1800</v>
      </c>
    </row>
    <row r="13" spans="3:11" x14ac:dyDescent="0.25">
      <c r="C13" t="s">
        <v>77</v>
      </c>
      <c r="D13">
        <f>SUMPRODUCT(E3:E8,G3:G8)</f>
        <v>38900</v>
      </c>
    </row>
    <row r="14" spans="3:11" x14ac:dyDescent="0.25">
      <c r="C14" t="s">
        <v>76</v>
      </c>
      <c r="D14">
        <f>SUMPRODUCT(D3:D8,H3:H8)</f>
        <v>3450</v>
      </c>
    </row>
    <row r="15" spans="3:11" x14ac:dyDescent="0.25">
      <c r="C15" s="1" t="s">
        <v>78</v>
      </c>
      <c r="D15" s="116">
        <f>SUM(D13:D14)</f>
        <v>42350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M20"/>
  <sheetViews>
    <sheetView zoomScaleNormal="100" workbookViewId="0"/>
  </sheetViews>
  <sheetFormatPr defaultRowHeight="15" x14ac:dyDescent="0.25"/>
  <cols>
    <col min="2" max="2" width="6.140625" customWidth="1"/>
    <col min="3" max="3" width="15.140625" bestFit="1" customWidth="1"/>
    <col min="4" max="10" width="9" customWidth="1"/>
    <col min="11" max="11" width="9.42578125" bestFit="1" customWidth="1"/>
    <col min="12" max="12" width="4" bestFit="1" customWidth="1"/>
    <col min="13" max="13" width="5.5703125" customWidth="1"/>
  </cols>
  <sheetData>
    <row r="2" spans="2:11" x14ac:dyDescent="0.25">
      <c r="C2" s="61" t="s">
        <v>15</v>
      </c>
      <c r="D2" s="47" t="s">
        <v>17</v>
      </c>
      <c r="E2" s="47" t="s">
        <v>13</v>
      </c>
      <c r="F2" s="43" t="s">
        <v>21</v>
      </c>
    </row>
    <row r="3" spans="2:11" x14ac:dyDescent="0.25">
      <c r="C3" s="49">
        <v>1</v>
      </c>
      <c r="D3" s="34">
        <v>7</v>
      </c>
      <c r="E3" s="34">
        <v>250</v>
      </c>
      <c r="F3" s="36">
        <v>650</v>
      </c>
    </row>
    <row r="4" spans="2:11" x14ac:dyDescent="0.25">
      <c r="C4" s="49">
        <v>2</v>
      </c>
      <c r="D4" s="34">
        <v>6</v>
      </c>
      <c r="E4" s="34">
        <v>175</v>
      </c>
      <c r="F4" s="36">
        <v>550</v>
      </c>
    </row>
    <row r="5" spans="2:11" x14ac:dyDescent="0.25">
      <c r="C5" s="49">
        <v>3</v>
      </c>
      <c r="D5" s="34">
        <v>9</v>
      </c>
      <c r="E5" s="34">
        <v>300</v>
      </c>
      <c r="F5" s="36">
        <v>600</v>
      </c>
    </row>
    <row r="6" spans="2:11" x14ac:dyDescent="0.25">
      <c r="C6" s="49">
        <v>4</v>
      </c>
      <c r="D6" s="34">
        <v>5</v>
      </c>
      <c r="E6" s="34">
        <v>150</v>
      </c>
      <c r="F6" s="36">
        <v>450</v>
      </c>
    </row>
    <row r="7" spans="2:11" x14ac:dyDescent="0.25">
      <c r="C7" s="49">
        <v>5</v>
      </c>
      <c r="D7" s="34">
        <v>6</v>
      </c>
      <c r="E7" s="34">
        <v>145</v>
      </c>
      <c r="F7" s="36">
        <v>375</v>
      </c>
    </row>
    <row r="8" spans="2:11" x14ac:dyDescent="0.25">
      <c r="C8" s="49">
        <v>6</v>
      </c>
      <c r="D8" s="34">
        <v>4</v>
      </c>
      <c r="E8" s="34">
        <v>160</v>
      </c>
      <c r="F8" s="36">
        <v>525</v>
      </c>
    </row>
    <row r="9" spans="2:11" x14ac:dyDescent="0.25">
      <c r="C9" s="68">
        <v>7</v>
      </c>
      <c r="D9" s="37">
        <v>8</v>
      </c>
      <c r="E9" s="37">
        <v>325</v>
      </c>
      <c r="F9" s="38">
        <v>750</v>
      </c>
    </row>
    <row r="10" spans="2:11" x14ac:dyDescent="0.25">
      <c r="C10" s="61" t="s">
        <v>24</v>
      </c>
      <c r="D10" s="47">
        <v>20</v>
      </c>
      <c r="E10" s="43">
        <v>950</v>
      </c>
    </row>
    <row r="13" spans="2:11" x14ac:dyDescent="0.25">
      <c r="D13" s="1" t="s">
        <v>0</v>
      </c>
      <c r="E13" s="1" t="s">
        <v>1</v>
      </c>
      <c r="F13" s="1" t="s">
        <v>6</v>
      </c>
      <c r="G13" s="1" t="s">
        <v>7</v>
      </c>
      <c r="H13" s="1" t="s">
        <v>8</v>
      </c>
      <c r="I13" s="1" t="s">
        <v>22</v>
      </c>
      <c r="J13" s="1" t="s">
        <v>23</v>
      </c>
    </row>
    <row r="14" spans="2:11" x14ac:dyDescent="0.25">
      <c r="C14" s="1" t="s">
        <v>15</v>
      </c>
      <c r="D14" s="50">
        <v>1</v>
      </c>
      <c r="E14" s="51">
        <v>0</v>
      </c>
      <c r="F14" s="51">
        <v>0</v>
      </c>
      <c r="G14" s="51">
        <v>0</v>
      </c>
      <c r="H14" s="51">
        <v>0</v>
      </c>
      <c r="I14" s="51">
        <v>1</v>
      </c>
      <c r="J14" s="52">
        <v>1</v>
      </c>
      <c r="K14" s="5"/>
    </row>
    <row r="15" spans="2:11" x14ac:dyDescent="0.25">
      <c r="B15" s="2" t="s">
        <v>2</v>
      </c>
      <c r="C15" s="1" t="s">
        <v>14</v>
      </c>
      <c r="D15">
        <f t="array" ref="D15:J15">TRANSPOSE(F3:F9)</f>
        <v>650</v>
      </c>
      <c r="E15">
        <v>550</v>
      </c>
      <c r="F15">
        <v>600</v>
      </c>
      <c r="G15">
        <v>450</v>
      </c>
      <c r="H15">
        <v>375</v>
      </c>
      <c r="I15">
        <v>525</v>
      </c>
      <c r="J15">
        <v>750</v>
      </c>
      <c r="K15" s="117">
        <f>SUMPRODUCT(D15:J15,$D$14:$J$14)</f>
        <v>1925</v>
      </c>
    </row>
    <row r="17" spans="3:13" x14ac:dyDescent="0.25">
      <c r="C17" s="1" t="s">
        <v>9</v>
      </c>
      <c r="K17" s="5"/>
      <c r="M17" s="2"/>
    </row>
    <row r="18" spans="3:13" x14ac:dyDescent="0.25">
      <c r="C18" s="1" t="s">
        <v>17</v>
      </c>
      <c r="D18">
        <f t="array" ref="D18:J18">TRANSPOSE(D3:D9)</f>
        <v>7</v>
      </c>
      <c r="E18">
        <v>6</v>
      </c>
      <c r="F18">
        <v>9</v>
      </c>
      <c r="G18">
        <v>5</v>
      </c>
      <c r="H18">
        <v>6</v>
      </c>
      <c r="I18">
        <v>4</v>
      </c>
      <c r="J18">
        <v>8</v>
      </c>
      <c r="K18" s="103">
        <f>SUMPRODUCT(D18:J18,$D$14:$J$14)</f>
        <v>19</v>
      </c>
      <c r="L18" s="6" t="s">
        <v>4</v>
      </c>
      <c r="M18" s="110">
        <f>D10</f>
        <v>20</v>
      </c>
    </row>
    <row r="19" spans="3:13" x14ac:dyDescent="0.25">
      <c r="C19" s="1" t="s">
        <v>13</v>
      </c>
      <c r="D19">
        <f t="array" ref="D19:J19">TRANSPOSE(E3:E9)</f>
        <v>250</v>
      </c>
      <c r="E19">
        <v>175</v>
      </c>
      <c r="F19">
        <v>300</v>
      </c>
      <c r="G19">
        <v>150</v>
      </c>
      <c r="H19">
        <v>145</v>
      </c>
      <c r="I19">
        <v>160</v>
      </c>
      <c r="J19">
        <v>325</v>
      </c>
      <c r="K19" s="103">
        <f>SUMPRODUCT(D19:J19,$D$14:$J$14)</f>
        <v>735</v>
      </c>
      <c r="L19" s="6" t="s">
        <v>4</v>
      </c>
      <c r="M19" s="112">
        <f>E10</f>
        <v>950</v>
      </c>
    </row>
    <row r="20" spans="3:13" x14ac:dyDescent="0.25">
      <c r="M2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F14"/>
  <sheetViews>
    <sheetView workbookViewId="0"/>
  </sheetViews>
  <sheetFormatPr defaultRowHeight="15" x14ac:dyDescent="0.25"/>
  <cols>
    <col min="3" max="3" width="12.140625" bestFit="1" customWidth="1"/>
    <col min="4" max="4" width="12.85546875" bestFit="1" customWidth="1"/>
    <col min="5" max="5" width="10.7109375" bestFit="1" customWidth="1"/>
  </cols>
  <sheetData>
    <row r="3" spans="2:6" x14ac:dyDescent="0.25">
      <c r="C3" s="1"/>
      <c r="D3" s="1" t="s">
        <v>17</v>
      </c>
      <c r="E3" s="1" t="s">
        <v>13</v>
      </c>
      <c r="F3" s="1" t="s">
        <v>14</v>
      </c>
    </row>
    <row r="4" spans="2:6" x14ac:dyDescent="0.25">
      <c r="B4" s="1" t="s">
        <v>15</v>
      </c>
      <c r="C4" s="1" t="s">
        <v>16</v>
      </c>
      <c r="D4" s="1" t="s">
        <v>18</v>
      </c>
      <c r="E4" s="1" t="s">
        <v>19</v>
      </c>
      <c r="F4" s="1" t="s">
        <v>20</v>
      </c>
    </row>
    <row r="5" spans="2:6" x14ac:dyDescent="0.25">
      <c r="B5" s="1">
        <v>1</v>
      </c>
      <c r="C5" s="89">
        <v>1</v>
      </c>
      <c r="D5" s="62">
        <v>7</v>
      </c>
      <c r="E5" s="62">
        <v>250</v>
      </c>
      <c r="F5" s="35">
        <v>650</v>
      </c>
    </row>
    <row r="6" spans="2:6" x14ac:dyDescent="0.25">
      <c r="B6" s="1">
        <v>2</v>
      </c>
      <c r="C6" s="90">
        <v>0</v>
      </c>
      <c r="D6" s="34">
        <v>6</v>
      </c>
      <c r="E6" s="34">
        <v>175</v>
      </c>
      <c r="F6" s="36">
        <v>550</v>
      </c>
    </row>
    <row r="7" spans="2:6" x14ac:dyDescent="0.25">
      <c r="B7" s="1">
        <v>3</v>
      </c>
      <c r="C7" s="90">
        <v>0</v>
      </c>
      <c r="D7" s="34">
        <v>9</v>
      </c>
      <c r="E7" s="34">
        <v>300</v>
      </c>
      <c r="F7" s="36">
        <v>600</v>
      </c>
    </row>
    <row r="8" spans="2:6" x14ac:dyDescent="0.25">
      <c r="B8" s="1">
        <v>4</v>
      </c>
      <c r="C8" s="90">
        <v>0</v>
      </c>
      <c r="D8" s="34">
        <v>5</v>
      </c>
      <c r="E8" s="34">
        <v>150</v>
      </c>
      <c r="F8" s="36">
        <v>450</v>
      </c>
    </row>
    <row r="9" spans="2:6" x14ac:dyDescent="0.25">
      <c r="B9" s="1">
        <v>5</v>
      </c>
      <c r="C9" s="90">
        <v>0</v>
      </c>
      <c r="D9" s="34">
        <v>6</v>
      </c>
      <c r="E9" s="34">
        <v>145</v>
      </c>
      <c r="F9" s="36">
        <v>375</v>
      </c>
    </row>
    <row r="10" spans="2:6" x14ac:dyDescent="0.25">
      <c r="B10" s="1">
        <v>6</v>
      </c>
      <c r="C10" s="90">
        <v>1</v>
      </c>
      <c r="D10" s="34">
        <v>4</v>
      </c>
      <c r="E10" s="34">
        <v>160</v>
      </c>
      <c r="F10" s="36">
        <v>525</v>
      </c>
    </row>
    <row r="11" spans="2:6" x14ac:dyDescent="0.25">
      <c r="B11" s="1">
        <v>7</v>
      </c>
      <c r="C11" s="91">
        <v>1</v>
      </c>
      <c r="D11" s="37">
        <v>8</v>
      </c>
      <c r="E11" s="37">
        <v>325</v>
      </c>
      <c r="F11" s="38">
        <v>750</v>
      </c>
    </row>
    <row r="12" spans="2:6" x14ac:dyDescent="0.25">
      <c r="C12" t="s">
        <v>3</v>
      </c>
      <c r="D12" s="98">
        <f>SUMPRODUCT($C$5:$C$11,D5:D11)</f>
        <v>19</v>
      </c>
      <c r="E12" s="98">
        <f>SUMPRODUCT($C$5:$C$11,E5:E11)</f>
        <v>735</v>
      </c>
      <c r="F12" s="116">
        <f>SUMPRODUCT($C$5:$C$11,F5:F11)</f>
        <v>1925</v>
      </c>
    </row>
    <row r="13" spans="2:6" x14ac:dyDescent="0.25">
      <c r="D13" s="6" t="s">
        <v>4</v>
      </c>
      <c r="E13" s="6" t="s">
        <v>4</v>
      </c>
      <c r="F13" s="1"/>
    </row>
    <row r="14" spans="2:6" x14ac:dyDescent="0.25">
      <c r="C14" s="69" t="s">
        <v>5</v>
      </c>
      <c r="D14" s="106">
        <v>20</v>
      </c>
      <c r="E14" s="108">
        <v>950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L19"/>
  <sheetViews>
    <sheetView zoomScaleNormal="100" workbookViewId="0"/>
  </sheetViews>
  <sheetFormatPr defaultRowHeight="15" x14ac:dyDescent="0.25"/>
  <cols>
    <col min="2" max="2" width="6.140625" customWidth="1"/>
    <col min="3" max="3" width="16.85546875" bestFit="1" customWidth="1"/>
    <col min="4" max="9" width="8.28515625" customWidth="1"/>
    <col min="10" max="10" width="9.42578125" bestFit="1" customWidth="1"/>
    <col min="11" max="11" width="4" bestFit="1" customWidth="1"/>
    <col min="12" max="12" width="5.5703125" customWidth="1"/>
  </cols>
  <sheetData>
    <row r="2" spans="2:12" x14ac:dyDescent="0.25">
      <c r="D2" s="122" t="s">
        <v>85</v>
      </c>
      <c r="E2" s="123"/>
      <c r="F2" s="124"/>
    </row>
    <row r="3" spans="2:12" x14ac:dyDescent="0.25">
      <c r="C3" s="61" t="s">
        <v>79</v>
      </c>
      <c r="D3" s="48" t="s">
        <v>80</v>
      </c>
      <c r="E3" s="39" t="s">
        <v>81</v>
      </c>
      <c r="F3" s="70" t="s">
        <v>82</v>
      </c>
    </row>
    <row r="4" spans="2:12" x14ac:dyDescent="0.25">
      <c r="C4" s="49">
        <v>1</v>
      </c>
      <c r="D4" s="44">
        <v>3</v>
      </c>
      <c r="E4" s="34">
        <v>0</v>
      </c>
      <c r="F4" s="36">
        <v>0</v>
      </c>
    </row>
    <row r="5" spans="2:12" x14ac:dyDescent="0.25">
      <c r="C5" s="49">
        <v>2</v>
      </c>
      <c r="D5" s="44">
        <v>2</v>
      </c>
      <c r="E5" s="34">
        <v>1</v>
      </c>
      <c r="F5" s="36">
        <v>0</v>
      </c>
    </row>
    <row r="6" spans="2:12" x14ac:dyDescent="0.25">
      <c r="C6" s="49">
        <v>3</v>
      </c>
      <c r="D6" s="44">
        <v>2</v>
      </c>
      <c r="E6" s="34">
        <v>0</v>
      </c>
      <c r="F6" s="36">
        <v>1</v>
      </c>
    </row>
    <row r="7" spans="2:12" x14ac:dyDescent="0.25">
      <c r="C7" s="49">
        <v>4</v>
      </c>
      <c r="D7" s="44">
        <v>1</v>
      </c>
      <c r="E7" s="34">
        <v>2</v>
      </c>
      <c r="F7" s="36">
        <v>0</v>
      </c>
    </row>
    <row r="8" spans="2:12" x14ac:dyDescent="0.25">
      <c r="C8" s="49">
        <v>5</v>
      </c>
      <c r="D8" s="44">
        <v>0</v>
      </c>
      <c r="E8" s="34">
        <v>1</v>
      </c>
      <c r="F8" s="36">
        <v>1</v>
      </c>
    </row>
    <row r="9" spans="2:12" x14ac:dyDescent="0.25">
      <c r="C9" s="68">
        <v>6</v>
      </c>
      <c r="D9" s="45">
        <v>0</v>
      </c>
      <c r="E9" s="37">
        <v>0</v>
      </c>
      <c r="F9" s="38">
        <v>2</v>
      </c>
    </row>
    <row r="10" spans="2:12" x14ac:dyDescent="0.25">
      <c r="C10" s="60" t="s">
        <v>71</v>
      </c>
      <c r="D10" s="37">
        <v>5000</v>
      </c>
      <c r="E10" s="37">
        <v>1200</v>
      </c>
      <c r="F10" s="38">
        <v>300</v>
      </c>
    </row>
    <row r="12" spans="2:12" x14ac:dyDescent="0.25">
      <c r="D12" s="1" t="s">
        <v>0</v>
      </c>
      <c r="E12" s="1" t="s">
        <v>1</v>
      </c>
      <c r="F12" s="1" t="s">
        <v>6</v>
      </c>
      <c r="G12" s="1" t="s">
        <v>7</v>
      </c>
      <c r="H12" s="1" t="s">
        <v>8</v>
      </c>
      <c r="I12" s="1" t="s">
        <v>22</v>
      </c>
    </row>
    <row r="13" spans="2:12" x14ac:dyDescent="0.25">
      <c r="C13" s="1"/>
      <c r="D13" s="50">
        <v>666</v>
      </c>
      <c r="E13" s="51">
        <v>1201</v>
      </c>
      <c r="F13" s="51">
        <v>300</v>
      </c>
      <c r="G13" s="51">
        <v>0</v>
      </c>
      <c r="H13" s="51">
        <v>0</v>
      </c>
      <c r="I13" s="52">
        <v>0</v>
      </c>
      <c r="J13" s="5"/>
    </row>
    <row r="14" spans="2:12" x14ac:dyDescent="0.25">
      <c r="B14" s="2" t="s">
        <v>41</v>
      </c>
      <c r="C14" s="1" t="s">
        <v>90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 s="116"/>
    </row>
    <row r="16" spans="2:12" x14ac:dyDescent="0.25">
      <c r="C16" s="1" t="s">
        <v>9</v>
      </c>
      <c r="J16" s="5"/>
      <c r="L16" s="2"/>
    </row>
    <row r="17" spans="3:12" x14ac:dyDescent="0.25">
      <c r="C17" s="8" t="s">
        <v>87</v>
      </c>
      <c r="D17" s="9">
        <f t="array" ref="D17:I17">TRANSPOSE(D4:D9)</f>
        <v>3</v>
      </c>
      <c r="E17" s="9">
        <v>2</v>
      </c>
      <c r="F17" s="9">
        <v>2</v>
      </c>
      <c r="G17" s="9">
        <v>1</v>
      </c>
      <c r="H17" s="9">
        <v>0</v>
      </c>
      <c r="I17" s="9">
        <v>0</v>
      </c>
      <c r="J17" s="96">
        <f>SUMPRODUCT(D17:I17,$D$13:$I$13)</f>
        <v>5000</v>
      </c>
      <c r="K17" s="6" t="s">
        <v>10</v>
      </c>
      <c r="L17" s="110">
        <f t="array" ref="L17:L19">TRANSPOSE(D10:F10)</f>
        <v>5000</v>
      </c>
    </row>
    <row r="18" spans="3:12" x14ac:dyDescent="0.25">
      <c r="C18" s="8" t="s">
        <v>88</v>
      </c>
      <c r="D18" s="9">
        <f t="array" ref="D18:I18">TRANSPOSE(E4:E9)</f>
        <v>0</v>
      </c>
      <c r="E18" s="9">
        <v>1</v>
      </c>
      <c r="F18" s="9">
        <v>0</v>
      </c>
      <c r="G18" s="9">
        <v>2</v>
      </c>
      <c r="H18" s="9">
        <v>1</v>
      </c>
      <c r="I18" s="9">
        <v>0</v>
      </c>
      <c r="J18" s="96">
        <f>SUMPRODUCT(D18:I18,$D$13:$I$13)</f>
        <v>1201</v>
      </c>
      <c r="K18" s="6" t="s">
        <v>10</v>
      </c>
      <c r="L18" s="111">
        <v>1200</v>
      </c>
    </row>
    <row r="19" spans="3:12" x14ac:dyDescent="0.25">
      <c r="C19" s="8" t="s">
        <v>89</v>
      </c>
      <c r="D19" s="9">
        <f t="array" ref="D19:I19">TRANSPOSE(F4:F9)</f>
        <v>0</v>
      </c>
      <c r="E19" s="9">
        <v>0</v>
      </c>
      <c r="F19" s="9">
        <v>1</v>
      </c>
      <c r="G19" s="9">
        <v>0</v>
      </c>
      <c r="H19" s="9">
        <v>1</v>
      </c>
      <c r="I19" s="9">
        <v>2</v>
      </c>
      <c r="J19" s="96">
        <f>SUMPRODUCT(D19:I19,$D$13:$I$13)</f>
        <v>300</v>
      </c>
      <c r="K19" s="6" t="s">
        <v>10</v>
      </c>
      <c r="L19" s="112">
        <v>300</v>
      </c>
    </row>
  </sheetData>
  <mergeCells count="1">
    <mergeCell ref="D2:F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C1:H11"/>
  <sheetViews>
    <sheetView zoomScaleNormal="100" workbookViewId="0"/>
  </sheetViews>
  <sheetFormatPr defaultRowHeight="15" x14ac:dyDescent="0.25"/>
  <cols>
    <col min="2" max="2" width="6.140625" customWidth="1"/>
    <col min="3" max="3" width="17.85546875" bestFit="1" customWidth="1"/>
    <col min="4" max="6" width="8.28515625" customWidth="1"/>
    <col min="7" max="7" width="10.5703125" customWidth="1"/>
    <col min="8" max="8" width="14.85546875" bestFit="1" customWidth="1"/>
    <col min="9" max="11" width="5.140625" customWidth="1"/>
    <col min="12" max="12" width="9.42578125" bestFit="1" customWidth="1"/>
    <col min="13" max="13" width="4" bestFit="1" customWidth="1"/>
    <col min="14" max="14" width="5.5703125" customWidth="1"/>
  </cols>
  <sheetData>
    <row r="1" spans="3:8" x14ac:dyDescent="0.25">
      <c r="D1" s="122" t="s">
        <v>85</v>
      </c>
      <c r="E1" s="123"/>
      <c r="F1" s="124"/>
    </row>
    <row r="2" spans="3:8" ht="30" x14ac:dyDescent="0.25">
      <c r="C2" s="61" t="s">
        <v>79</v>
      </c>
      <c r="D2" s="48" t="s">
        <v>80</v>
      </c>
      <c r="E2" s="39" t="s">
        <v>81</v>
      </c>
      <c r="F2" s="39" t="s">
        <v>82</v>
      </c>
      <c r="G2" s="95" t="s">
        <v>83</v>
      </c>
    </row>
    <row r="3" spans="3:8" x14ac:dyDescent="0.25">
      <c r="C3" s="49">
        <v>1</v>
      </c>
      <c r="D3" s="44">
        <v>3</v>
      </c>
      <c r="E3" s="34">
        <v>0</v>
      </c>
      <c r="F3" s="34">
        <v>0</v>
      </c>
      <c r="G3" s="92">
        <v>666</v>
      </c>
    </row>
    <row r="4" spans="3:8" x14ac:dyDescent="0.25">
      <c r="C4" s="49">
        <v>2</v>
      </c>
      <c r="D4" s="44">
        <v>2</v>
      </c>
      <c r="E4" s="34">
        <v>1</v>
      </c>
      <c r="F4" s="34">
        <v>0</v>
      </c>
      <c r="G4" s="93">
        <v>1201</v>
      </c>
    </row>
    <row r="5" spans="3:8" x14ac:dyDescent="0.25">
      <c r="C5" s="49">
        <v>3</v>
      </c>
      <c r="D5" s="44">
        <v>2</v>
      </c>
      <c r="E5" s="34">
        <v>0</v>
      </c>
      <c r="F5" s="34">
        <v>1</v>
      </c>
      <c r="G5" s="93">
        <v>300</v>
      </c>
    </row>
    <row r="6" spans="3:8" x14ac:dyDescent="0.25">
      <c r="C6" s="49">
        <v>4</v>
      </c>
      <c r="D6" s="44">
        <v>1</v>
      </c>
      <c r="E6" s="34">
        <v>2</v>
      </c>
      <c r="F6" s="34">
        <v>0</v>
      </c>
      <c r="G6" s="93">
        <v>0</v>
      </c>
    </row>
    <row r="7" spans="3:8" x14ac:dyDescent="0.25">
      <c r="C7" s="49">
        <v>5</v>
      </c>
      <c r="D7" s="44">
        <v>0</v>
      </c>
      <c r="E7" s="34">
        <v>1</v>
      </c>
      <c r="F7" s="34">
        <v>1</v>
      </c>
      <c r="G7" s="93">
        <v>0</v>
      </c>
    </row>
    <row r="8" spans="3:8" x14ac:dyDescent="0.25">
      <c r="C8" s="68">
        <v>6</v>
      </c>
      <c r="D8" s="45">
        <v>0</v>
      </c>
      <c r="E8" s="37">
        <v>0</v>
      </c>
      <c r="F8" s="37">
        <v>2</v>
      </c>
      <c r="G8" s="94">
        <v>0</v>
      </c>
    </row>
    <row r="9" spans="3:8" x14ac:dyDescent="0.25">
      <c r="C9" s="1" t="s">
        <v>84</v>
      </c>
      <c r="D9" s="98">
        <f>SUMPRODUCT(D3:D8,$G$3:$G$8)</f>
        <v>5000</v>
      </c>
      <c r="E9" s="98">
        <f t="shared" ref="E9" si="0">SUMPRODUCT(E3:E8,$G$3:$G$8)</f>
        <v>1201</v>
      </c>
      <c r="F9" s="98">
        <f>SUMPRODUCT(F3:F8,$G$3:$G$8)</f>
        <v>300</v>
      </c>
      <c r="G9" s="116">
        <f>SUM(G3:G8)</f>
        <v>2167</v>
      </c>
      <c r="H9" s="1" t="s">
        <v>86</v>
      </c>
    </row>
    <row r="10" spans="3:8" x14ac:dyDescent="0.25">
      <c r="C10" s="1"/>
      <c r="D10" s="14" t="s">
        <v>10</v>
      </c>
      <c r="E10" s="14" t="s">
        <v>10</v>
      </c>
      <c r="F10" s="14" t="s">
        <v>10</v>
      </c>
      <c r="G10" s="15"/>
    </row>
    <row r="11" spans="3:8" x14ac:dyDescent="0.25">
      <c r="C11" s="71" t="s">
        <v>71</v>
      </c>
      <c r="D11" s="106">
        <v>5000</v>
      </c>
      <c r="E11" s="107">
        <v>1200</v>
      </c>
      <c r="F11" s="108">
        <v>300</v>
      </c>
      <c r="G11" s="1"/>
    </row>
  </sheetData>
  <mergeCells count="1">
    <mergeCell ref="D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P22"/>
  <sheetViews>
    <sheetView zoomScaleNormal="100" workbookViewId="0"/>
  </sheetViews>
  <sheetFormatPr defaultRowHeight="15" x14ac:dyDescent="0.25"/>
  <cols>
    <col min="2" max="2" width="6.140625" customWidth="1"/>
    <col min="3" max="3" width="20.7109375" bestFit="1" customWidth="1"/>
    <col min="4" max="13" width="9.85546875" customWidth="1"/>
    <col min="14" max="14" width="9.42578125" bestFit="1" customWidth="1"/>
    <col min="15" max="15" width="4" bestFit="1" customWidth="1"/>
    <col min="16" max="16" width="5.5703125" customWidth="1"/>
  </cols>
  <sheetData>
    <row r="3" spans="3:13" ht="30" x14ac:dyDescent="0.25">
      <c r="C3" s="61" t="s">
        <v>91</v>
      </c>
      <c r="D3" s="39" t="s">
        <v>92</v>
      </c>
      <c r="E3" s="70" t="s">
        <v>31</v>
      </c>
    </row>
    <row r="4" spans="3:13" x14ac:dyDescent="0.25">
      <c r="C4" s="49">
        <v>1</v>
      </c>
      <c r="D4" s="34">
        <v>50</v>
      </c>
      <c r="E4" s="36">
        <v>150</v>
      </c>
    </row>
    <row r="5" spans="3:13" x14ac:dyDescent="0.25">
      <c r="C5" s="49">
        <v>2</v>
      </c>
      <c r="D5" s="34">
        <v>75</v>
      </c>
      <c r="E5" s="36">
        <v>350</v>
      </c>
    </row>
    <row r="6" spans="3:13" x14ac:dyDescent="0.25">
      <c r="C6" s="49">
        <v>3</v>
      </c>
      <c r="D6" s="34">
        <v>25</v>
      </c>
      <c r="E6" s="36">
        <v>50</v>
      </c>
    </row>
    <row r="7" spans="3:13" x14ac:dyDescent="0.25">
      <c r="C7" s="49">
        <v>4</v>
      </c>
      <c r="D7" s="34">
        <v>150</v>
      </c>
      <c r="E7" s="36">
        <v>450</v>
      </c>
    </row>
    <row r="8" spans="3:13" x14ac:dyDescent="0.25">
      <c r="C8" s="49">
        <v>5</v>
      </c>
      <c r="D8" s="34">
        <v>60</v>
      </c>
      <c r="E8" s="36">
        <v>90</v>
      </c>
    </row>
    <row r="9" spans="3:13" x14ac:dyDescent="0.25">
      <c r="C9" s="49">
        <v>6</v>
      </c>
      <c r="D9" s="34">
        <v>95</v>
      </c>
      <c r="E9" s="36">
        <v>35</v>
      </c>
    </row>
    <row r="10" spans="3:13" x14ac:dyDescent="0.25">
      <c r="C10" s="49">
        <v>7</v>
      </c>
      <c r="D10" s="34">
        <v>200</v>
      </c>
      <c r="E10" s="36">
        <v>650</v>
      </c>
    </row>
    <row r="11" spans="3:13" x14ac:dyDescent="0.25">
      <c r="C11" s="49">
        <v>8</v>
      </c>
      <c r="D11" s="34">
        <v>40</v>
      </c>
      <c r="E11" s="36">
        <v>75</v>
      </c>
    </row>
    <row r="12" spans="3:13" x14ac:dyDescent="0.25">
      <c r="C12" s="49">
        <v>9</v>
      </c>
      <c r="D12" s="34">
        <v>80</v>
      </c>
      <c r="E12" s="36">
        <v>110</v>
      </c>
    </row>
    <row r="13" spans="3:13" x14ac:dyDescent="0.25">
      <c r="C13" s="68">
        <v>10</v>
      </c>
      <c r="D13" s="37">
        <v>30</v>
      </c>
      <c r="E13" s="38">
        <v>30</v>
      </c>
    </row>
    <row r="14" spans="3:13" x14ac:dyDescent="0.25">
      <c r="C14" s="61" t="s">
        <v>98</v>
      </c>
      <c r="D14" s="42">
        <v>400</v>
      </c>
    </row>
    <row r="16" spans="3:13" x14ac:dyDescent="0.25">
      <c r="D16" s="1" t="s">
        <v>0</v>
      </c>
      <c r="E16" s="1" t="s">
        <v>1</v>
      </c>
      <c r="F16" s="1" t="s">
        <v>6</v>
      </c>
      <c r="G16" s="1" t="s">
        <v>7</v>
      </c>
      <c r="H16" s="1" t="s">
        <v>8</v>
      </c>
      <c r="I16" s="1" t="s">
        <v>22</v>
      </c>
      <c r="J16" s="1" t="s">
        <v>23</v>
      </c>
      <c r="K16" s="1" t="s">
        <v>93</v>
      </c>
      <c r="L16" s="1" t="s">
        <v>94</v>
      </c>
      <c r="M16" s="1" t="s">
        <v>95</v>
      </c>
    </row>
    <row r="17" spans="2:16" x14ac:dyDescent="0.25">
      <c r="C17" s="1"/>
      <c r="D17" s="50">
        <v>0</v>
      </c>
      <c r="E17" s="51">
        <v>0</v>
      </c>
      <c r="F17" s="51">
        <v>0</v>
      </c>
      <c r="G17" s="51">
        <v>1</v>
      </c>
      <c r="H17" s="51">
        <v>1</v>
      </c>
      <c r="I17" s="51">
        <v>1</v>
      </c>
      <c r="J17" s="51">
        <v>0</v>
      </c>
      <c r="K17" s="51">
        <v>0</v>
      </c>
      <c r="L17" s="51">
        <v>1</v>
      </c>
      <c r="M17" s="52">
        <v>1</v>
      </c>
      <c r="N17" s="5"/>
    </row>
    <row r="18" spans="2:16" x14ac:dyDescent="0.25">
      <c r="B18" s="2" t="s">
        <v>41</v>
      </c>
      <c r="C18" s="1"/>
      <c r="D18">
        <f t="array" ref="D18:M18">TRANSPOSE(E4:E13)</f>
        <v>150</v>
      </c>
      <c r="E18">
        <v>350</v>
      </c>
      <c r="F18">
        <v>50</v>
      </c>
      <c r="G18">
        <v>450</v>
      </c>
      <c r="H18">
        <v>90</v>
      </c>
      <c r="I18">
        <v>35</v>
      </c>
      <c r="J18">
        <v>650</v>
      </c>
      <c r="K18">
        <v>75</v>
      </c>
      <c r="L18">
        <v>110</v>
      </c>
      <c r="M18">
        <v>30</v>
      </c>
      <c r="N18" s="116">
        <f>SUMPRODUCT(D18:M18,$D$17:$M$17)</f>
        <v>715</v>
      </c>
      <c r="O18" t="s">
        <v>31</v>
      </c>
    </row>
    <row r="20" spans="2:16" x14ac:dyDescent="0.25">
      <c r="C20" s="1" t="s">
        <v>9</v>
      </c>
      <c r="N20" s="5"/>
      <c r="P20" s="2"/>
    </row>
    <row r="21" spans="2:16" x14ac:dyDescent="0.25">
      <c r="C21" s="8" t="s">
        <v>96</v>
      </c>
      <c r="D21" s="9">
        <f t="array" ref="D21:M21">TRANSPOSE(D4:D13)</f>
        <v>50</v>
      </c>
      <c r="E21" s="9">
        <v>75</v>
      </c>
      <c r="F21" s="9">
        <v>25</v>
      </c>
      <c r="G21" s="9">
        <v>150</v>
      </c>
      <c r="H21" s="9">
        <v>60</v>
      </c>
      <c r="I21" s="9">
        <v>95</v>
      </c>
      <c r="J21" s="9">
        <v>200</v>
      </c>
      <c r="K21" s="9">
        <v>40</v>
      </c>
      <c r="L21" s="9">
        <v>80</v>
      </c>
      <c r="M21" s="9">
        <v>30</v>
      </c>
      <c r="N21" s="96">
        <f>SUMPRODUCT(D21:M21,$D$17:$M$17)</f>
        <v>415</v>
      </c>
      <c r="O21" s="6" t="s">
        <v>10</v>
      </c>
      <c r="P21" s="110">
        <f>D14</f>
        <v>400</v>
      </c>
    </row>
    <row r="22" spans="2:16" x14ac:dyDescent="0.25">
      <c r="C22" s="11" t="s">
        <v>97</v>
      </c>
      <c r="D22" s="11"/>
      <c r="E22" s="11"/>
      <c r="F22" s="11"/>
      <c r="G22" s="11">
        <v>1</v>
      </c>
      <c r="H22" s="11"/>
      <c r="I22" s="11"/>
      <c r="J22" s="11">
        <v>1</v>
      </c>
      <c r="K22" s="11"/>
      <c r="L22" s="11"/>
      <c r="M22" s="11"/>
      <c r="N22" s="96">
        <f>SUMPRODUCT(D22:M22,$D$17:$M$17)</f>
        <v>1</v>
      </c>
      <c r="O22" s="6" t="s">
        <v>4</v>
      </c>
      <c r="P22" s="1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15</vt:i4>
      </vt:variant>
    </vt:vector>
  </HeadingPairs>
  <TitlesOfParts>
    <vt:vector size="15" baseType="lpstr">
      <vt:lpstr>Ex 6.8</vt:lpstr>
      <vt:lpstr>Ex 6.8_alternativa</vt:lpstr>
      <vt:lpstr>Ex 6.10</vt:lpstr>
      <vt:lpstr>Ex 6.10 d)</vt:lpstr>
      <vt:lpstr>Ex 6.10_alternativa</vt:lpstr>
      <vt:lpstr>Ex 6.10 d)_alternativa</vt:lpstr>
      <vt:lpstr>Ex 6.14</vt:lpstr>
      <vt:lpstr>Ex 6.15</vt:lpstr>
      <vt:lpstr>Ex 6.17</vt:lpstr>
      <vt:lpstr>Ex 6.17_alternativa</vt:lpstr>
      <vt:lpstr>Ex 6.19</vt:lpstr>
      <vt:lpstr>Ex. 6.19_alternativa</vt:lpstr>
      <vt:lpstr>Ex 6.22</vt:lpstr>
      <vt:lpstr>Ex 6.22_alternativa</vt:lpstr>
      <vt:lpstr>Ex 6.33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Catarina Nunes</dc:creator>
  <cp:lastModifiedBy>André Silvestre</cp:lastModifiedBy>
  <dcterms:created xsi:type="dcterms:W3CDTF">2021-05-06T00:20:27Z</dcterms:created>
  <dcterms:modified xsi:type="dcterms:W3CDTF">2023-01-14T14:53:08Z</dcterms:modified>
</cp:coreProperties>
</file>